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FFORDABLE HOUSING\Apartment Survey\"/>
    </mc:Choice>
  </mc:AlternateContent>
  <xr:revisionPtr revIDLastSave="0" documentId="13_ncr:1_{6B221C39-D044-44B1-804B-B3402FF91D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" l="1"/>
  <c r="H51" i="1"/>
  <c r="H52" i="1"/>
  <c r="H37" i="1"/>
  <c r="H35" i="1"/>
  <c r="H30" i="1"/>
  <c r="H29" i="1"/>
  <c r="H21" i="1"/>
  <c r="H40" i="1"/>
  <c r="H49" i="1"/>
  <c r="H48" i="1"/>
  <c r="H47" i="1"/>
  <c r="H46" i="1"/>
  <c r="H32" i="1"/>
  <c r="H38" i="1"/>
  <c r="H34" i="1"/>
  <c r="H33" i="1"/>
  <c r="H44" i="1"/>
  <c r="H23" i="1"/>
  <c r="H19" i="1"/>
  <c r="H17" i="1"/>
  <c r="H7" i="1"/>
  <c r="H13" i="1"/>
  <c r="H12" i="1"/>
  <c r="H10" i="1"/>
  <c r="H45" i="1"/>
  <c r="H6" i="1"/>
  <c r="M73" i="1"/>
  <c r="M74" i="1" s="1"/>
  <c r="H60" i="1"/>
  <c r="H39" i="1"/>
  <c r="H27" i="1"/>
  <c r="H9" i="1"/>
  <c r="H67" i="1"/>
  <c r="H66" i="1"/>
  <c r="J73" i="1"/>
  <c r="J74" i="1" s="1"/>
  <c r="K73" i="1"/>
  <c r="K74" i="1" s="1"/>
  <c r="L73" i="1"/>
  <c r="L74" i="1" s="1"/>
  <c r="N73" i="1"/>
  <c r="N74" i="1" s="1"/>
  <c r="P73" i="1"/>
  <c r="Q73" i="1"/>
  <c r="R73" i="1"/>
  <c r="S73" i="1"/>
  <c r="T73" i="1"/>
  <c r="U73" i="1"/>
  <c r="V73" i="1"/>
  <c r="O73" i="1"/>
  <c r="H24" i="1"/>
  <c r="F73" i="1"/>
  <c r="E73" i="1"/>
  <c r="G73" i="1"/>
  <c r="I73" i="1"/>
  <c r="D73" i="1"/>
  <c r="H65" i="1"/>
  <c r="H64" i="1"/>
  <c r="H63" i="1"/>
  <c r="H59" i="1"/>
  <c r="H58" i="1"/>
  <c r="H57" i="1"/>
  <c r="H56" i="1"/>
  <c r="H55" i="1"/>
  <c r="H54" i="1"/>
  <c r="H42" i="1"/>
  <c r="H41" i="1"/>
  <c r="H22" i="1"/>
  <c r="H14" i="1"/>
  <c r="H73" i="1" l="1"/>
  <c r="O74" i="1" l="1"/>
  <c r="H36" i="1"/>
  <c r="H50" i="1"/>
  <c r="H43" i="1"/>
  <c r="G53" i="1"/>
  <c r="H68" i="1"/>
  <c r="H20" i="1"/>
  <c r="H28" i="1"/>
  <c r="H5" i="1"/>
  <c r="H31" i="1"/>
  <c r="P74" i="1" l="1"/>
  <c r="Q74" i="1"/>
  <c r="G74" i="1" l="1"/>
  <c r="H53" i="1" l="1"/>
  <c r="R74" i="1" l="1"/>
  <c r="D53" i="1"/>
  <c r="F53" i="1"/>
  <c r="S74" i="1" l="1"/>
  <c r="V74" i="1"/>
  <c r="U74" i="1"/>
  <c r="T74" i="1"/>
  <c r="F74" i="1" l="1"/>
  <c r="E53" i="1"/>
  <c r="H69" i="1"/>
  <c r="H62" i="1"/>
  <c r="H61" i="1"/>
  <c r="H25" i="1"/>
  <c r="H16" i="1"/>
  <c r="H15" i="1"/>
  <c r="H8" i="1"/>
  <c r="D74" i="1" l="1"/>
  <c r="E74" i="1"/>
  <c r="I74" i="1" l="1"/>
  <c r="H74" i="1" s="1"/>
  <c r="H18" i="1" l="1"/>
</calcChain>
</file>

<file path=xl/sharedStrings.xml><?xml version="1.0" encoding="utf-8"?>
<sst xmlns="http://schemas.openxmlformats.org/spreadsheetml/2006/main" count="326" uniqueCount="244">
  <si>
    <t>Collier County Community and Human Services Division</t>
  </si>
  <si>
    <t>Property Name</t>
  </si>
  <si>
    <t>Property Address</t>
  </si>
  <si>
    <t>Phone #</t>
  </si>
  <si>
    <t>Occupancy Rate</t>
  </si>
  <si>
    <t>8120 Acacia St, Naples, FL 34113</t>
  </si>
  <si>
    <t>(239) 919-8375</t>
  </si>
  <si>
    <t>College Park</t>
  </si>
  <si>
    <t>6450 College Park Cir, Naples, FL 34113</t>
  </si>
  <si>
    <t>Inspira Apartments</t>
  </si>
  <si>
    <t>7425 Inspira Circle, Naples, FL 34113</t>
  </si>
  <si>
    <t>(239) 298-5680</t>
  </si>
  <si>
    <t>Sierra Grande at Naples</t>
  </si>
  <si>
    <t>6975 Sierra Club Cir, Naples, FL 34113</t>
  </si>
  <si>
    <t>(239) 529-5631</t>
  </si>
  <si>
    <t>Whistler's Cove</t>
  </si>
  <si>
    <t>11400 Whistlers Cove Blvd, Naples, FL 34113</t>
  </si>
  <si>
    <t>(239) 417-3333</t>
  </si>
  <si>
    <t>Advenir Aventine</t>
  </si>
  <si>
    <t>9300 Marino Cir, Naples, FL 34114</t>
  </si>
  <si>
    <t>(239) 793-4603</t>
  </si>
  <si>
    <t>Milano Lakes</t>
  </si>
  <si>
    <t>3713 Milano Lakes Circle, Naples, FL 34114</t>
  </si>
  <si>
    <t>5301 Summerwind Dr, Naples, FL 34109</t>
  </si>
  <si>
    <t>(239) 597-6605</t>
  </si>
  <si>
    <t>Bear Creek</t>
  </si>
  <si>
    <t>2367 Bear Creek Dr, Naples, FL 34109</t>
  </si>
  <si>
    <t>(239) 514-0600</t>
  </si>
  <si>
    <t>Bermuda Island</t>
  </si>
  <si>
    <t>Oasis Naples</t>
  </si>
  <si>
    <t>2277 Arbor Walk Cir, Naples, FL 34109</t>
  </si>
  <si>
    <t>Summer Lakes 1&amp;2</t>
  </si>
  <si>
    <t>5520 Jonquil Ln, Naples, FL 34109</t>
  </si>
  <si>
    <t>Windsong  Club</t>
  </si>
  <si>
    <t>11086 Windsong Cir, Naples, FL 34109</t>
  </si>
  <si>
    <t>(239) 566-8801</t>
  </si>
  <si>
    <t>(239) 514-4449</t>
  </si>
  <si>
    <t>Somerset Palms</t>
  </si>
  <si>
    <t>15985 Arbor View Blvd, Naples, FL 34110</t>
  </si>
  <si>
    <t>(888) 479-3911</t>
  </si>
  <si>
    <t>Briar Landings</t>
  </si>
  <si>
    <t>1385 Wildwood Lakes Blvd, Naples, FL 34104</t>
  </si>
  <si>
    <t>Meadow Lakes</t>
  </si>
  <si>
    <t>105 Manor Blvd, Naples, FL 34104</t>
  </si>
  <si>
    <t>(239) 403-4130</t>
  </si>
  <si>
    <t>Osprey's Landing</t>
  </si>
  <si>
    <t>100 Ospreys Landing, Naples, FL 34104</t>
  </si>
  <si>
    <t>(239) 261-5454</t>
  </si>
  <si>
    <t>River Reach</t>
  </si>
  <si>
    <t>1970 River Reach Dr #179, Naples, FL 34104</t>
  </si>
  <si>
    <t>(239) 643-2992</t>
  </si>
  <si>
    <t>Saddlebrook Village</t>
  </si>
  <si>
    <t>8685 Saddlebrook Cir, Naples, FL 34104</t>
  </si>
  <si>
    <t>(239) 354-1122</t>
  </si>
  <si>
    <t>Tuscan Isle</t>
  </si>
  <si>
    <t>8650 Weir Dr, Naples, FL 34104</t>
  </si>
  <si>
    <t>(239) 304-3668</t>
  </si>
  <si>
    <t>Villas of Capri</t>
  </si>
  <si>
    <t>7725 Tara Cir, Naples, FL 34104</t>
  </si>
  <si>
    <t>(239) 455-4600</t>
  </si>
  <si>
    <t>Naples 701</t>
  </si>
  <si>
    <t>3531 Plantation Way, Naples, FL 34112</t>
  </si>
  <si>
    <t>(239) 775-8000</t>
  </si>
  <si>
    <t>4360 Petal Dr, Naples, FL 34112</t>
  </si>
  <si>
    <t>(239) 203-3972</t>
  </si>
  <si>
    <t>The Point at Naples (Heron Park)</t>
  </si>
  <si>
    <t>2155 Great Blue Dr, Naples, FL 34112</t>
  </si>
  <si>
    <t>(239) 417-5500</t>
  </si>
  <si>
    <t>Wild Pines of Naples 1&amp;2</t>
  </si>
  <si>
    <t>2580 Wild Pines Ln, Naples, FL 34112</t>
  </si>
  <si>
    <t>(239) 793-6419</t>
  </si>
  <si>
    <t>Berkshire Reserve (Daili of Naples)</t>
  </si>
  <si>
    <t>3536 Winifred Row Ln, Naples, FL 34116</t>
  </si>
  <si>
    <t>Laurel Ridge</t>
  </si>
  <si>
    <t>5460 Laurel Ridge Ln, Naples, FL 34116</t>
  </si>
  <si>
    <t>(239) 353-7766</t>
  </si>
  <si>
    <t>Mer Soleil</t>
  </si>
  <si>
    <t>4250 Jefferson Ln, Naples, FL 34116</t>
  </si>
  <si>
    <t>(239) 354-1155</t>
  </si>
  <si>
    <t>Naples Place I-III</t>
  </si>
  <si>
    <t>4544-4626 Sunset Rd, Naples, FL 34116</t>
  </si>
  <si>
    <t>Noah's Landing</t>
  </si>
  <si>
    <t>10555 Noah's Cir, Naples, FL 34116</t>
  </si>
  <si>
    <t>(239) 775-7115</t>
  </si>
  <si>
    <t>AlVista at Golden Gate/Sabal Key</t>
  </si>
  <si>
    <t>1600 Wellesley Cir, Naples, FL 34116</t>
  </si>
  <si>
    <t>(239) 353-1211</t>
  </si>
  <si>
    <t>Waverley Place</t>
  </si>
  <si>
    <t>5300 Hemingway Ln, Naples, FL 34116</t>
  </si>
  <si>
    <t>(239) 353-4300</t>
  </si>
  <si>
    <t>Whistler's Green</t>
  </si>
  <si>
    <t>4700 Whistlers Green Cir, Naples, FL 34116</t>
  </si>
  <si>
    <t>(239) 352-2999</t>
  </si>
  <si>
    <t>Alvista at Laguna Bay</t>
  </si>
  <si>
    <t>2602 Fountainview Cir, Naples, FL 34109</t>
  </si>
  <si>
    <t>(239) 254-7889</t>
  </si>
  <si>
    <t>Addison Place</t>
  </si>
  <si>
    <t>8677 Addison Place Circle, 34119</t>
  </si>
  <si>
    <t>(239) 963-8937</t>
  </si>
  <si>
    <t>Brittany Bay</t>
  </si>
  <si>
    <t>14815 Triangle Bay Dr, Naples, FL 34119</t>
  </si>
  <si>
    <t>Malibu Lakes</t>
  </si>
  <si>
    <t>2115 Malibu Lakes Circle, Naples, FL 34119</t>
  </si>
  <si>
    <t>George Carver Apts</t>
  </si>
  <si>
    <t>350 10th St N Naples, FL - 34102</t>
  </si>
  <si>
    <t>Goodlette Arms</t>
  </si>
  <si>
    <t>950 Goodlette Rd N  Naples, FL - 34102</t>
  </si>
  <si>
    <t>(239) 262-3229</t>
  </si>
  <si>
    <t>Jasmine Cay</t>
  </si>
  <si>
    <t>100 Jasmine Circle Naples, FL - 34102</t>
  </si>
  <si>
    <t>Belvedere At Quail Run</t>
  </si>
  <si>
    <t>260 Quail Forest Blvd, Naples, FL 34105</t>
  </si>
  <si>
    <t>(239) 434-0033</t>
  </si>
  <si>
    <t>Orchid Run</t>
  </si>
  <si>
    <t>10991 Lost Lake Drive, Naples, FL 34105</t>
  </si>
  <si>
    <t>Sub-Total Naples</t>
  </si>
  <si>
    <t>612 N 11th St Immokalee, FL - 34142</t>
  </si>
  <si>
    <t>Cypress Run</t>
  </si>
  <si>
    <t>(239) 657-9032</t>
  </si>
  <si>
    <t>Eden Gardens 1&amp;2</t>
  </si>
  <si>
    <t>Esparanza</t>
  </si>
  <si>
    <t>210 S 1st St, Immokalee, FL 34142</t>
  </si>
  <si>
    <t>2225 Chadwick Cir, Immokalee, FL 34142</t>
  </si>
  <si>
    <t>Garden Lake</t>
  </si>
  <si>
    <t>1050 Garden Lake Cir, Immokalee, FL 34142</t>
  </si>
  <si>
    <t>(239) 657-3204</t>
  </si>
  <si>
    <t>Heritage Villas</t>
  </si>
  <si>
    <t>1810 Lake Trafford Rd, Immokalee, FL 34142</t>
  </si>
  <si>
    <t>Immokalee Apartments</t>
  </si>
  <si>
    <t>601 W Delaware Ave, Immokalee, FL 34142</t>
  </si>
  <si>
    <t>(239) 657-6185</t>
  </si>
  <si>
    <t>Main Street Village</t>
  </si>
  <si>
    <t>104 Anhinga Cir, Immokalee, FL 34142</t>
  </si>
  <si>
    <t>Oak Haven</t>
  </si>
  <si>
    <t>580 Oakhaven Cir, Immokalee, FL 34142</t>
  </si>
  <si>
    <t>Sanders Pines</t>
  </si>
  <si>
    <t>2449 Sanders Pine Cir, Immokalee, FL 34142</t>
  </si>
  <si>
    <t>Southern Villas</t>
  </si>
  <si>
    <t>Summer Glenn</t>
  </si>
  <si>
    <t>1012 Summer Glen Blvd, Immokalee, FL 34142</t>
  </si>
  <si>
    <t>Timber Ridge</t>
  </si>
  <si>
    <t>2711 Wilton Ct, Immokalee, FL 34142</t>
  </si>
  <si>
    <t>Willowbrook Place</t>
  </si>
  <si>
    <t>1836 Ash Ln, Immokalee, FL 34142</t>
  </si>
  <si>
    <t>Sub-Total Immokalee</t>
  </si>
  <si>
    <t>Farm Worker Village (non-farmworker)</t>
  </si>
  <si>
    <t>Total # of Units in Development</t>
  </si>
  <si>
    <t>Bromelia Place</t>
  </si>
  <si>
    <t>Median</t>
  </si>
  <si>
    <t>Grand Total</t>
  </si>
  <si>
    <t>***Information deemed reliable but should be independently verified***</t>
  </si>
  <si>
    <t>Low Income</t>
  </si>
  <si>
    <t>Very-Low Income</t>
  </si>
  <si>
    <t>Moderate Income/</t>
  </si>
  <si>
    <t>Very-Low Income $881 2/2</t>
  </si>
  <si>
    <t>$1410 2/2</t>
  </si>
  <si>
    <t>$881 2/2</t>
  </si>
  <si>
    <t>The Springs at Hammock Cove</t>
  </si>
  <si>
    <r>
      <rPr>
        <b/>
        <sz val="10"/>
        <rFont val="Calibri"/>
        <family val="2"/>
        <scheme val="minor"/>
      </rPr>
      <t>1/1
Rental Rate</t>
    </r>
  </si>
  <si>
    <r>
      <rPr>
        <b/>
        <sz val="10"/>
        <rFont val="Calibri"/>
        <family val="2"/>
        <scheme val="minor"/>
      </rPr>
      <t>2/2
Rental Rate</t>
    </r>
  </si>
  <si>
    <r>
      <rPr>
        <b/>
        <sz val="10"/>
        <rFont val="Calibri"/>
        <family val="2"/>
        <scheme val="minor"/>
      </rPr>
      <t>3/2
Rental Rate</t>
    </r>
  </si>
  <si>
    <t xml:space="preserve">Low Income </t>
  </si>
  <si>
    <t>Jan 2020</t>
  </si>
  <si>
    <t>Oct 2019</t>
  </si>
  <si>
    <t>April 2020</t>
  </si>
  <si>
    <t>Very-Low Income $926 2/2</t>
  </si>
  <si>
    <t>$1482 2/2</t>
  </si>
  <si>
    <t>$926 2/2</t>
  </si>
  <si>
    <t>July 2020</t>
  </si>
  <si>
    <t>Lago Apartments</t>
  </si>
  <si>
    <t>Legacy Naples Apartments</t>
  </si>
  <si>
    <t>10200 Seetgrass Circle. Naples, Fl 34104</t>
  </si>
  <si>
    <t>(239)384-6881</t>
  </si>
  <si>
    <t>7557 Campania Way, Naples, Fl 34104</t>
  </si>
  <si>
    <t>Oct 2020</t>
  </si>
  <si>
    <t>1400 5th Ave N. Naples, FL 34102</t>
  </si>
  <si>
    <t>(239)263-7700</t>
  </si>
  <si>
    <t>550 Hope Circle, Imokalee, FL 34142</t>
  </si>
  <si>
    <t>April 2021</t>
  </si>
  <si>
    <t>July 2021</t>
  </si>
  <si>
    <t>$1482/2</t>
  </si>
  <si>
    <t>(239) 596-4401</t>
  </si>
  <si>
    <t>(239) 354-7417</t>
  </si>
  <si>
    <t>331</t>
  </si>
  <si>
    <t>529</t>
  </si>
  <si>
    <t>(239) 455-8174</t>
  </si>
  <si>
    <t>(239) 558-1534</t>
  </si>
  <si>
    <t>(239) 842-0327</t>
  </si>
  <si>
    <t>(239) 657-8333</t>
  </si>
  <si>
    <t>(239) 657.3204</t>
  </si>
  <si>
    <t>(239) 657-6576</t>
  </si>
  <si>
    <t>(239) 657.2009</t>
  </si>
  <si>
    <t>1130 Turtle Creek Blvd, Naples, fL 34110</t>
  </si>
  <si>
    <t>31</t>
  </si>
  <si>
    <t>$1482 2/3</t>
  </si>
  <si>
    <t>$1482 2/4</t>
  </si>
  <si>
    <t>$1482 2/5</t>
  </si>
  <si>
    <t>$1482 2/6</t>
  </si>
  <si>
    <t>$1482 2/7</t>
  </si>
  <si>
    <t>October 2021</t>
  </si>
  <si>
    <t>(239) 450-9126</t>
  </si>
  <si>
    <t>(239) 775-4002</t>
  </si>
  <si>
    <t>Atrium Gulfshore</t>
  </si>
  <si>
    <t>(239) 596-0035</t>
  </si>
  <si>
    <t>(844) 869-8129</t>
  </si>
  <si>
    <t>(844) 796-3474</t>
  </si>
  <si>
    <t>3320 Bermuda isle Cir., Naples, FL 34109</t>
  </si>
  <si>
    <t>1375 Boxwood Drive, Immokalee, FL 34142</t>
  </si>
  <si>
    <t>(239) 657-79020</t>
  </si>
  <si>
    <t>(239) 658--5920</t>
  </si>
  <si>
    <t>1802 Custer Ave.,Immokalee, FL 34142</t>
  </si>
  <si>
    <t>Crestview Park 1&amp;3</t>
  </si>
  <si>
    <t>716 Crestview Dr, Immokalee, FL 34142</t>
  </si>
  <si>
    <t>(239) 658-8268</t>
  </si>
  <si>
    <t>98</t>
  </si>
  <si>
    <t>89</t>
  </si>
  <si>
    <t>January 2022</t>
  </si>
  <si>
    <t>Meadow Brook Preerve</t>
  </si>
  <si>
    <t>$2223    2/2</t>
  </si>
  <si>
    <t>23</t>
  </si>
  <si>
    <t>The Crest</t>
  </si>
  <si>
    <t>(239)963-1209</t>
  </si>
  <si>
    <t>11496 Sumter Grove Cir Naples, FL 34113</t>
  </si>
  <si>
    <t>Quarterly Rental Apartment Inventory Survey April, 2022</t>
  </si>
  <si>
    <t>April 2022</t>
  </si>
  <si>
    <t>(239) 963-9920</t>
  </si>
  <si>
    <t>(866) 219-9964</t>
  </si>
  <si>
    <t>Gordon River Apartments (Still Water)</t>
  </si>
  <si>
    <t xml:space="preserve"> Aster at Lely Resort</t>
  </si>
  <si>
    <t>(888) 415-1140</t>
  </si>
  <si>
    <t>(239) 455-2400</t>
  </si>
  <si>
    <t>0</t>
  </si>
  <si>
    <t xml:space="preserve">(239) 261-4595 </t>
  </si>
  <si>
    <t>Total Available Units as of April 1st, 2022</t>
  </si>
  <si>
    <t>(239) 354-2002</t>
  </si>
  <si>
    <t>The Pearl (Founders Square)</t>
  </si>
  <si>
    <t>8820 Walter Way Naples, FL 34120</t>
  </si>
  <si>
    <t>519</t>
  </si>
  <si>
    <t xml:space="preserve">(833) 676-4450 </t>
  </si>
  <si>
    <t>(239)-294-8985</t>
  </si>
  <si>
    <t>Very-Low Income $1061 2/2</t>
  </si>
  <si>
    <t>$2547    2/2</t>
  </si>
  <si>
    <t>$1061 2/2</t>
  </si>
  <si>
    <t>$1698/2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</si>
</sst>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\$#,##0"/>
    <numFmt numFmtId="165" formatCode="0.0%"/>
    <numFmt numFmtId="166" formatCode="\$0"/>
    <numFmt numFmtId="167" formatCode="_(* #,##0_);_(* \(#,##0\);_(* &quot;-&quot;??_);_(@_)"/>
  </numFmts>
  <fonts count="1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8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theme="9" tint="0.39994506668294322"/>
      </top>
      <bottom style="thick">
        <color theme="9" tint="0.39994506668294322"/>
      </bottom>
      <diagonal/>
    </border>
    <border>
      <left style="thin">
        <color rgb="FF000000"/>
      </left>
      <right style="thin">
        <color rgb="FF000000"/>
      </right>
      <top style="thick">
        <color theme="6" tint="0.59996337778862885"/>
      </top>
      <bottom style="thick">
        <color theme="6" tint="0.59996337778862885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theme="6" tint="0.59996337778862885"/>
      </top>
      <bottom style="thick">
        <color theme="6" tint="0.59996337778862885"/>
      </bottom>
      <diagonal/>
    </border>
    <border>
      <left style="thin">
        <color rgb="FF000000"/>
      </left>
      <right style="thick">
        <color indexed="64"/>
      </right>
      <top style="thick">
        <color theme="9" tint="0.39994506668294322"/>
      </top>
      <bottom style="thick">
        <color theme="9" tint="0.39994506668294322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5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center" vertical="center" shrinkToFit="1"/>
    </xf>
    <xf numFmtId="0" fontId="1" fillId="9" borderId="6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49" fontId="1" fillId="8" borderId="4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0" fontId="1" fillId="0" borderId="0" xfId="0" applyNumberFormat="1" applyFont="1" applyFill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left" vertical="top"/>
    </xf>
    <xf numFmtId="3" fontId="10" fillId="6" borderId="1" xfId="0" applyNumberFormat="1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1" fillId="5" borderId="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/>
    </xf>
    <xf numFmtId="0" fontId="1" fillId="9" borderId="16" xfId="0" applyFont="1" applyFill="1" applyBorder="1" applyAlignment="1">
      <alignment horizontal="left" vertical="center"/>
    </xf>
    <xf numFmtId="0" fontId="1" fillId="9" borderId="18" xfId="0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165" fontId="1" fillId="1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49" fontId="1" fillId="8" borderId="10" xfId="0" applyNumberFormat="1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top"/>
    </xf>
    <xf numFmtId="166" fontId="1" fillId="11" borderId="6" xfId="0" applyNumberFormat="1" applyFont="1" applyFill="1" applyBorder="1" applyAlignment="1">
      <alignment horizontal="center" vertical="center" wrapText="1"/>
    </xf>
    <xf numFmtId="166" fontId="1" fillId="11" borderId="1" xfId="0" applyNumberFormat="1" applyFont="1" applyFill="1" applyBorder="1" applyAlignment="1">
      <alignment horizontal="center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11" borderId="6" xfId="0" applyNumberFormat="1" applyFont="1" applyFill="1" applyBorder="1" applyAlignment="1">
      <alignment horizontal="center" vertical="center" wrapText="1"/>
    </xf>
    <xf numFmtId="164" fontId="1" fillId="11" borderId="13" xfId="0" applyNumberFormat="1" applyFont="1" applyFill="1" applyBorder="1" applyAlignment="1">
      <alignment horizontal="center" vertical="center" wrapText="1"/>
    </xf>
    <xf numFmtId="164" fontId="5" fillId="11" borderId="4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66" fontId="1" fillId="11" borderId="4" xfId="0" applyNumberFormat="1" applyFont="1" applyFill="1" applyBorder="1" applyAlignment="1">
      <alignment horizontal="center" vertical="center" wrapText="1"/>
    </xf>
    <xf numFmtId="1" fontId="1" fillId="12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left" vertical="center"/>
    </xf>
    <xf numFmtId="6" fontId="1" fillId="5" borderId="4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top"/>
    </xf>
    <xf numFmtId="1" fontId="6" fillId="0" borderId="2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11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11" borderId="22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165" fontId="1" fillId="0" borderId="22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left" vertical="center"/>
    </xf>
    <xf numFmtId="1" fontId="1" fillId="12" borderId="22" xfId="0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166" fontId="6" fillId="10" borderId="1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1" fontId="1" fillId="12" borderId="0" xfId="0" applyNumberFormat="1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166" fontId="1" fillId="11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" fontId="1" fillId="12" borderId="24" xfId="0" applyNumberFormat="1" applyFont="1" applyFill="1" applyBorder="1" applyAlignment="1">
      <alignment horizontal="center" vertical="center" wrapText="1"/>
    </xf>
    <xf numFmtId="165" fontId="1" fillId="0" borderId="24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66" fontId="1" fillId="11" borderId="25" xfId="0" applyNumberFormat="1" applyFont="1" applyFill="1" applyBorder="1" applyAlignment="1">
      <alignment horizontal="center" vertical="center" wrapText="1"/>
    </xf>
    <xf numFmtId="166" fontId="1" fillId="0" borderId="25" xfId="0" applyNumberFormat="1" applyFont="1" applyFill="1" applyBorder="1" applyAlignment="1">
      <alignment horizontal="center" vertical="center" wrapText="1"/>
    </xf>
    <xf numFmtId="1" fontId="1" fillId="12" borderId="25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 vertical="center"/>
    </xf>
    <xf numFmtId="0" fontId="1" fillId="13" borderId="26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49" fontId="6" fillId="6" borderId="27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1" fillId="8" borderId="31" xfId="0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left" vertical="center" wrapText="1"/>
    </xf>
    <xf numFmtId="0" fontId="1" fillId="8" borderId="31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right" vertical="center"/>
    </xf>
    <xf numFmtId="0" fontId="6" fillId="6" borderId="37" xfId="0" applyFont="1" applyFill="1" applyBorder="1" applyAlignment="1">
      <alignment horizontal="right" vertical="center"/>
    </xf>
    <xf numFmtId="0" fontId="1" fillId="6" borderId="38" xfId="0" applyFont="1" applyFill="1" applyBorder="1" applyAlignment="1">
      <alignment horizontal="right" vertical="center" wrapText="1"/>
    </xf>
    <xf numFmtId="0" fontId="4" fillId="6" borderId="38" xfId="0" applyFont="1" applyFill="1" applyBorder="1" applyAlignment="1">
      <alignment horizontal="right" vertical="center" wrapText="1"/>
    </xf>
    <xf numFmtId="164" fontId="6" fillId="10" borderId="38" xfId="0" applyNumberFormat="1" applyFont="1" applyFill="1" applyBorder="1" applyAlignment="1">
      <alignment horizontal="center" vertical="center" wrapText="1"/>
    </xf>
    <xf numFmtId="164" fontId="6" fillId="6" borderId="38" xfId="0" applyNumberFormat="1" applyFont="1" applyFill="1" applyBorder="1" applyAlignment="1">
      <alignment horizontal="center" vertical="center" wrapText="1"/>
    </xf>
    <xf numFmtId="3" fontId="10" fillId="6" borderId="38" xfId="0" applyNumberFormat="1" applyFont="1" applyFill="1" applyBorder="1" applyAlignment="1">
      <alignment horizontal="center" vertical="center" wrapText="1"/>
    </xf>
    <xf numFmtId="165" fontId="10" fillId="6" borderId="38" xfId="0" applyNumberFormat="1" applyFont="1" applyFill="1" applyBorder="1" applyAlignment="1">
      <alignment horizontal="center" vertical="center" wrapText="1"/>
    </xf>
    <xf numFmtId="1" fontId="10" fillId="6" borderId="38" xfId="0" applyNumberFormat="1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left" vertical="center"/>
    </xf>
    <xf numFmtId="49" fontId="1" fillId="6" borderId="6" xfId="0" applyNumberFormat="1" applyFont="1" applyFill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top"/>
    </xf>
    <xf numFmtId="0" fontId="6" fillId="6" borderId="40" xfId="0" applyFont="1" applyFill="1" applyBorder="1" applyAlignment="1">
      <alignment horizontal="center" vertical="top"/>
    </xf>
    <xf numFmtId="1" fontId="6" fillId="6" borderId="38" xfId="0" applyNumberFormat="1" applyFont="1" applyFill="1" applyBorder="1" applyAlignment="1">
      <alignment horizontal="center" vertical="top"/>
    </xf>
    <xf numFmtId="0" fontId="6" fillId="6" borderId="38" xfId="0" applyFont="1" applyFill="1" applyBorder="1" applyAlignment="1">
      <alignment horizontal="center" vertical="top"/>
    </xf>
    <xf numFmtId="0" fontId="5" fillId="0" borderId="2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left" vertical="center"/>
    </xf>
    <xf numFmtId="0" fontId="1" fillId="13" borderId="15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right" vertical="center" wrapText="1"/>
    </xf>
    <xf numFmtId="164" fontId="1" fillId="11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10" borderId="4" xfId="0" applyNumberFormat="1" applyFont="1" applyFill="1" applyBorder="1" applyAlignment="1">
      <alignment horizontal="center" vertical="center" wrapText="1"/>
    </xf>
    <xf numFmtId="167" fontId="10" fillId="2" borderId="7" xfId="1" applyNumberFormat="1" applyFont="1" applyFill="1" applyBorder="1" applyAlignment="1">
      <alignment horizontal="center" vertical="center" wrapText="1"/>
    </xf>
    <xf numFmtId="165" fontId="1" fillId="10" borderId="4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/>
    </xf>
    <xf numFmtId="49" fontId="9" fillId="5" borderId="6" xfId="0" applyNumberFormat="1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11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166" fontId="1" fillId="0" borderId="42" xfId="0" applyNumberFormat="1" applyFont="1" applyFill="1" applyBorder="1" applyAlignment="1">
      <alignment horizontal="center" vertical="center" wrapText="1"/>
    </xf>
    <xf numFmtId="0" fontId="1" fillId="11" borderId="4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1" fontId="1" fillId="5" borderId="42" xfId="0" applyNumberFormat="1" applyFont="1" applyFill="1" applyBorder="1" applyAlignment="1">
      <alignment horizontal="center" vertical="center" wrapText="1"/>
    </xf>
    <xf numFmtId="165" fontId="1" fillId="0" borderId="42" xfId="0" applyNumberFormat="1" applyFont="1" applyFill="1" applyBorder="1" applyAlignment="1">
      <alignment horizontal="center" vertical="center" wrapText="1"/>
    </xf>
    <xf numFmtId="1" fontId="4" fillId="0" borderId="47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1" fontId="1" fillId="5" borderId="22" xfId="0" applyNumberFormat="1" applyFont="1" applyFill="1" applyBorder="1" applyAlignment="1">
      <alignment horizontal="center" vertical="center" wrapText="1"/>
    </xf>
    <xf numFmtId="165" fontId="1" fillId="0" borderId="42" xfId="2" applyNumberFormat="1" applyFont="1" applyFill="1" applyBorder="1" applyAlignment="1">
      <alignment horizontal="center" vertical="center" wrapText="1"/>
    </xf>
    <xf numFmtId="1" fontId="4" fillId="5" borderId="22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164" fontId="1" fillId="14" borderId="22" xfId="0" applyNumberFormat="1" applyFont="1" applyFill="1" applyBorder="1" applyAlignment="1">
      <alignment horizontal="center" vertical="center" wrapText="1"/>
    </xf>
    <xf numFmtId="6" fontId="1" fillId="11" borderId="22" xfId="0" applyNumberFormat="1" applyFont="1" applyFill="1" applyBorder="1" applyAlignment="1">
      <alignment horizontal="center" vertical="center" wrapText="1"/>
    </xf>
    <xf numFmtId="6" fontId="1" fillId="0" borderId="22" xfId="0" applyNumberFormat="1" applyFont="1" applyBorder="1" applyAlignment="1">
      <alignment horizontal="center"/>
    </xf>
    <xf numFmtId="9" fontId="1" fillId="0" borderId="22" xfId="0" applyNumberFormat="1" applyFont="1" applyBorder="1" applyAlignment="1">
      <alignment horizontal="center"/>
    </xf>
    <xf numFmtId="164" fontId="1" fillId="4" borderId="6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64" fontId="5" fillId="11" borderId="22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left" vertical="center"/>
    </xf>
    <xf numFmtId="1" fontId="4" fillId="0" borderId="22" xfId="0" applyNumberFormat="1" applyFont="1" applyFill="1" applyBorder="1" applyAlignment="1">
      <alignment horizontal="center" vertical="center" wrapText="1"/>
    </xf>
    <xf numFmtId="1" fontId="6" fillId="0" borderId="48" xfId="0" applyNumberFormat="1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center" vertical="center" wrapText="1"/>
    </xf>
    <xf numFmtId="164" fontId="1" fillId="5" borderId="42" xfId="0" applyNumberFormat="1" applyFont="1" applyFill="1" applyBorder="1" applyAlignment="1">
      <alignment horizontal="center" vertical="center" wrapText="1"/>
    </xf>
    <xf numFmtId="165" fontId="1" fillId="5" borderId="42" xfId="0" applyNumberFormat="1" applyFont="1" applyFill="1" applyBorder="1" applyAlignment="1">
      <alignment horizontal="center" vertical="center" wrapText="1"/>
    </xf>
    <xf numFmtId="1" fontId="6" fillId="5" borderId="43" xfId="0" applyNumberFormat="1" applyFont="1" applyFill="1" applyBorder="1" applyAlignment="1">
      <alignment horizontal="center" vertical="center" wrapText="1"/>
    </xf>
    <xf numFmtId="166" fontId="1" fillId="11" borderId="3" xfId="0" applyNumberFormat="1" applyFont="1" applyFill="1" applyBorder="1" applyAlignment="1">
      <alignment horizontal="center" vertical="center" wrapText="1"/>
    </xf>
    <xf numFmtId="1" fontId="1" fillId="12" borderId="3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66" fontId="5" fillId="11" borderId="22" xfId="0" applyNumberFormat="1" applyFont="1" applyFill="1" applyBorder="1" applyAlignment="1">
      <alignment horizontal="center" vertical="center" wrapText="1"/>
    </xf>
    <xf numFmtId="166" fontId="5" fillId="0" borderId="22" xfId="0" applyNumberFormat="1" applyFont="1" applyFill="1" applyBorder="1" applyAlignment="1">
      <alignment horizontal="center" vertical="center" wrapText="1"/>
    </xf>
    <xf numFmtId="1" fontId="5" fillId="12" borderId="22" xfId="0" applyNumberFormat="1" applyFont="1" applyFill="1" applyBorder="1" applyAlignment="1">
      <alignment horizontal="center" vertical="center" wrapText="1"/>
    </xf>
    <xf numFmtId="166" fontId="1" fillId="0" borderId="22" xfId="0" applyNumberFormat="1" applyFont="1" applyFill="1" applyBorder="1" applyAlignment="1">
      <alignment horizontal="center" vertical="center" wrapText="1"/>
    </xf>
    <xf numFmtId="166" fontId="1" fillId="11" borderId="22" xfId="0" applyNumberFormat="1" applyFont="1" applyFill="1" applyBorder="1" applyAlignment="1">
      <alignment horizontal="center" vertical="center" wrapText="1"/>
    </xf>
    <xf numFmtId="167" fontId="10" fillId="2" borderId="4" xfId="1" applyNumberFormat="1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wrapText="1"/>
    </xf>
    <xf numFmtId="164" fontId="1" fillId="0" borderId="49" xfId="0" applyNumberFormat="1" applyFont="1" applyFill="1" applyBorder="1" applyAlignment="1">
      <alignment horizontal="center" vertical="center" wrapText="1"/>
    </xf>
    <xf numFmtId="164" fontId="1" fillId="11" borderId="49" xfId="0" applyNumberFormat="1" applyFont="1" applyFill="1" applyBorder="1" applyAlignment="1">
      <alignment horizontal="center" vertical="center" wrapText="1"/>
    </xf>
    <xf numFmtId="1" fontId="1" fillId="0" borderId="49" xfId="0" applyNumberFormat="1" applyFont="1" applyFill="1" applyBorder="1" applyAlignment="1">
      <alignment horizontal="center" vertical="center" wrapText="1"/>
    </xf>
    <xf numFmtId="165" fontId="1" fillId="0" borderId="49" xfId="0" applyNumberFormat="1" applyFont="1" applyFill="1" applyBorder="1" applyAlignment="1">
      <alignment horizontal="center" vertical="center" wrapText="1"/>
    </xf>
    <xf numFmtId="1" fontId="6" fillId="0" borderId="49" xfId="0" applyNumberFormat="1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166" fontId="1" fillId="0" borderId="14" xfId="0" applyNumberFormat="1" applyFont="1" applyFill="1" applyBorder="1" applyAlignment="1">
      <alignment horizontal="center" vertical="center" wrapText="1"/>
    </xf>
    <xf numFmtId="164" fontId="1" fillId="11" borderId="14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left" vertical="center" wrapText="1"/>
    </xf>
    <xf numFmtId="1" fontId="1" fillId="0" borderId="52" xfId="0" applyNumberFormat="1" applyFont="1" applyFill="1" applyBorder="1" applyAlignment="1">
      <alignment horizontal="center" vertical="center" wrapText="1"/>
    </xf>
    <xf numFmtId="165" fontId="1" fillId="0" borderId="52" xfId="0" applyNumberFormat="1" applyFont="1" applyFill="1" applyBorder="1" applyAlignment="1">
      <alignment horizontal="center" vertical="center" wrapText="1"/>
    </xf>
    <xf numFmtId="1" fontId="6" fillId="0" borderId="51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11" borderId="54" xfId="0" applyNumberFormat="1" applyFont="1" applyFill="1" applyBorder="1" applyAlignment="1">
      <alignment horizontal="center" vertical="center" wrapText="1"/>
    </xf>
    <xf numFmtId="164" fontId="1" fillId="11" borderId="55" xfId="0" applyNumberFormat="1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1" fillId="8" borderId="56" xfId="0" applyFont="1" applyFill="1" applyBorder="1" applyAlignment="1">
      <alignment horizontal="left" vertical="center"/>
    </xf>
    <xf numFmtId="0" fontId="7" fillId="9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165" fontId="1" fillId="0" borderId="14" xfId="2" applyNumberFormat="1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center" vertical="center" wrapText="1"/>
    </xf>
    <xf numFmtId="166" fontId="1" fillId="0" borderId="59" xfId="0" applyNumberFormat="1" applyFont="1" applyFill="1" applyBorder="1" applyAlignment="1">
      <alignment horizontal="center" vertical="center" wrapText="1"/>
    </xf>
    <xf numFmtId="164" fontId="1" fillId="11" borderId="59" xfId="0" applyNumberFormat="1" applyFont="1" applyFill="1" applyBorder="1" applyAlignment="1">
      <alignment horizontal="center" vertical="center" wrapText="1"/>
    </xf>
    <xf numFmtId="164" fontId="1" fillId="14" borderId="59" xfId="0" applyNumberFormat="1" applyFont="1" applyFill="1" applyBorder="1" applyAlignment="1">
      <alignment horizontal="center" vertical="center" wrapText="1"/>
    </xf>
    <xf numFmtId="1" fontId="1" fillId="0" borderId="59" xfId="0" applyNumberFormat="1" applyFont="1" applyFill="1" applyBorder="1" applyAlignment="1">
      <alignment horizontal="center" vertical="center" wrapText="1"/>
    </xf>
    <xf numFmtId="165" fontId="1" fillId="0" borderId="59" xfId="0" applyNumberFormat="1" applyFont="1" applyFill="1" applyBorder="1" applyAlignment="1">
      <alignment horizontal="center" vertical="center" wrapText="1"/>
    </xf>
    <xf numFmtId="1" fontId="1" fillId="0" borderId="60" xfId="0" applyNumberFormat="1" applyFont="1" applyFill="1" applyBorder="1" applyAlignment="1">
      <alignment horizontal="center" vertical="center" wrapText="1"/>
    </xf>
    <xf numFmtId="0" fontId="1" fillId="8" borderId="61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" fontId="6" fillId="5" borderId="24" xfId="0" applyNumberFormat="1" applyFont="1" applyFill="1" applyBorder="1" applyAlignment="1">
      <alignment horizontal="center" vertical="center" wrapText="1"/>
    </xf>
    <xf numFmtId="164" fontId="1" fillId="0" borderId="59" xfId="0" applyNumberFormat="1" applyFont="1" applyFill="1" applyBorder="1" applyAlignment="1">
      <alignment horizontal="center" vertical="center" wrapText="1"/>
    </xf>
    <xf numFmtId="1" fontId="6" fillId="0" borderId="59" xfId="0" applyNumberFormat="1" applyFont="1" applyFill="1" applyBorder="1" applyAlignment="1">
      <alignment horizontal="center" vertical="center" wrapText="1"/>
    </xf>
    <xf numFmtId="49" fontId="6" fillId="6" borderId="64" xfId="0" applyNumberFormat="1" applyFont="1" applyFill="1" applyBorder="1" applyAlignment="1">
      <alignment horizontal="center" vertical="center"/>
    </xf>
    <xf numFmtId="0" fontId="7" fillId="9" borderId="65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7" fillId="9" borderId="67" xfId="0" applyFont="1" applyFill="1" applyBorder="1" applyAlignment="1">
      <alignment horizontal="center" vertical="center" wrapText="1"/>
    </xf>
    <xf numFmtId="0" fontId="1" fillId="8" borderId="66" xfId="0" applyFont="1" applyFill="1" applyBorder="1" applyAlignment="1">
      <alignment horizontal="left" vertical="center"/>
    </xf>
    <xf numFmtId="49" fontId="1" fillId="8" borderId="66" xfId="0" applyNumberFormat="1" applyFont="1" applyFill="1" applyBorder="1" applyAlignment="1">
      <alignment horizontal="center" vertical="center"/>
    </xf>
    <xf numFmtId="0" fontId="1" fillId="7" borderId="68" xfId="0" applyFont="1" applyFill="1" applyBorder="1" applyAlignment="1">
      <alignment horizontal="center" vertical="center"/>
    </xf>
    <xf numFmtId="0" fontId="1" fillId="7" borderId="67" xfId="0" applyFont="1" applyFill="1" applyBorder="1" applyAlignment="1">
      <alignment horizontal="center" vertical="center"/>
    </xf>
    <xf numFmtId="0" fontId="8" fillId="7" borderId="66" xfId="0" applyFont="1" applyFill="1" applyBorder="1" applyAlignment="1">
      <alignment horizontal="center" vertical="center" shrinkToFit="1"/>
    </xf>
    <xf numFmtId="0" fontId="1" fillId="7" borderId="66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/>
    </xf>
    <xf numFmtId="0" fontId="1" fillId="7" borderId="69" xfId="0" applyFont="1" applyFill="1" applyBorder="1" applyAlignment="1">
      <alignment horizontal="center" vertical="center"/>
    </xf>
    <xf numFmtId="0" fontId="1" fillId="13" borderId="67" xfId="0" applyFont="1" applyFill="1" applyBorder="1" applyAlignment="1">
      <alignment horizontal="left" vertical="center"/>
    </xf>
    <xf numFmtId="0" fontId="1" fillId="0" borderId="68" xfId="0" applyFont="1" applyFill="1" applyBorder="1" applyAlignment="1">
      <alignment horizontal="left" vertical="center"/>
    </xf>
    <xf numFmtId="0" fontId="1" fillId="13" borderId="67" xfId="0" applyFont="1" applyFill="1" applyBorder="1" applyAlignment="1">
      <alignment horizontal="center" vertical="center"/>
    </xf>
    <xf numFmtId="0" fontId="6" fillId="6" borderId="66" xfId="0" applyFont="1" applyFill="1" applyBorder="1" applyAlignment="1">
      <alignment horizontal="center" vertical="center"/>
    </xf>
    <xf numFmtId="0" fontId="1" fillId="9" borderId="67" xfId="0" applyFont="1" applyFill="1" applyBorder="1" applyAlignment="1">
      <alignment horizontal="left" vertical="center"/>
    </xf>
    <xf numFmtId="0" fontId="7" fillId="9" borderId="66" xfId="0" applyFont="1" applyFill="1" applyBorder="1" applyAlignment="1">
      <alignment horizontal="center" vertical="center" wrapText="1"/>
    </xf>
    <xf numFmtId="0" fontId="9" fillId="5" borderId="70" xfId="0" applyFont="1" applyFill="1" applyBorder="1" applyAlignment="1">
      <alignment horizontal="center" vertical="center"/>
    </xf>
    <xf numFmtId="49" fontId="1" fillId="9" borderId="66" xfId="0" applyNumberFormat="1" applyFont="1" applyFill="1" applyBorder="1" applyAlignment="1">
      <alignment horizontal="center" vertical="center"/>
    </xf>
    <xf numFmtId="0" fontId="1" fillId="9" borderId="66" xfId="0" applyFont="1" applyFill="1" applyBorder="1" applyAlignment="1">
      <alignment horizontal="center" vertical="center"/>
    </xf>
    <xf numFmtId="0" fontId="1" fillId="8" borderId="66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49" fontId="1" fillId="8" borderId="72" xfId="0" applyNumberFormat="1" applyFont="1" applyFill="1" applyBorder="1" applyAlignment="1">
      <alignment horizontal="center" vertical="center"/>
    </xf>
    <xf numFmtId="1" fontId="10" fillId="6" borderId="73" xfId="0" applyNumberFormat="1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top"/>
    </xf>
    <xf numFmtId="0" fontId="7" fillId="9" borderId="24" xfId="0" applyFont="1" applyFill="1" applyBorder="1" applyAlignment="1">
      <alignment horizontal="center" vertical="center" wrapText="1"/>
    </xf>
    <xf numFmtId="0" fontId="7" fillId="9" borderId="7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2"/>
  <sheetViews>
    <sheetView tabSelected="1" topLeftCell="A25" zoomScale="80" zoomScaleNormal="80" workbookViewId="0">
      <selection activeCell="M18" sqref="M18"/>
    </sheetView>
  </sheetViews>
  <sheetFormatPr defaultColWidth="8.83203125" defaultRowHeight="23.45" customHeight="1" x14ac:dyDescent="0.2"/>
  <cols>
    <col min="1" max="1" width="41.83203125" style="1" customWidth="1"/>
    <col min="2" max="2" width="38.5" style="1" customWidth="1"/>
    <col min="3" max="3" width="29.1640625" style="1" customWidth="1"/>
    <col min="4" max="4" width="11.33203125" style="3" customWidth="1"/>
    <col min="5" max="5" width="11.83203125" style="86" customWidth="1"/>
    <col min="6" max="6" width="11.6640625" style="3" customWidth="1"/>
    <col min="7" max="7" width="14.33203125" style="1" customWidth="1"/>
    <col min="8" max="8" width="13" style="1" customWidth="1"/>
    <col min="9" max="9" width="14.6640625" style="1" customWidth="1"/>
    <col min="10" max="10" width="13" style="1" hidden="1" customWidth="1"/>
    <col min="11" max="11" width="0.1640625" style="1" hidden="1" customWidth="1"/>
    <col min="12" max="12" width="14.1640625" style="1" hidden="1" customWidth="1"/>
    <col min="13" max="15" width="14.1640625" style="1" customWidth="1"/>
    <col min="16" max="16" width="16.6640625" style="1" customWidth="1"/>
    <col min="17" max="17" width="17.6640625" style="1" customWidth="1"/>
    <col min="18" max="18" width="18.83203125" style="1" customWidth="1"/>
    <col min="19" max="19" width="16.83203125" style="51" customWidth="1"/>
    <col min="20" max="20" width="16.6640625" style="51" customWidth="1"/>
    <col min="21" max="21" width="16.83203125" style="51" customWidth="1"/>
    <col min="22" max="22" width="17.5" style="51" customWidth="1"/>
    <col min="23" max="16384" width="8.83203125" style="1"/>
  </cols>
  <sheetData>
    <row r="1" spans="1:22" ht="23.45" customHeight="1" x14ac:dyDescent="0.2">
      <c r="C1" s="2" t="s">
        <v>0</v>
      </c>
      <c r="E1" s="3"/>
    </row>
    <row r="2" spans="1:22" ht="23.45" customHeight="1" x14ac:dyDescent="0.2">
      <c r="C2" s="2" t="s">
        <v>223</v>
      </c>
      <c r="E2" s="3"/>
    </row>
    <row r="3" spans="1:22" ht="23.45" customHeight="1" thickBot="1" x14ac:dyDescent="0.25">
      <c r="C3" s="4" t="s">
        <v>150</v>
      </c>
      <c r="E3" s="3"/>
    </row>
    <row r="4" spans="1:22" s="5" customFormat="1" ht="75" customHeight="1" x14ac:dyDescent="0.2">
      <c r="A4" s="208" t="s">
        <v>1</v>
      </c>
      <c r="B4" s="209" t="s">
        <v>2</v>
      </c>
      <c r="C4" s="209" t="s">
        <v>3</v>
      </c>
      <c r="D4" s="210" t="s">
        <v>158</v>
      </c>
      <c r="E4" s="211" t="s">
        <v>159</v>
      </c>
      <c r="F4" s="210" t="s">
        <v>160</v>
      </c>
      <c r="G4" s="209" t="s">
        <v>146</v>
      </c>
      <c r="H4" s="209" t="s">
        <v>4</v>
      </c>
      <c r="I4" s="209" t="s">
        <v>233</v>
      </c>
      <c r="J4" s="147" t="s">
        <v>162</v>
      </c>
      <c r="K4" s="147" t="s">
        <v>163</v>
      </c>
      <c r="L4" s="147"/>
      <c r="M4" s="147" t="s">
        <v>224</v>
      </c>
      <c r="N4" s="147" t="s">
        <v>216</v>
      </c>
      <c r="O4" s="147" t="s">
        <v>199</v>
      </c>
      <c r="P4" s="147" t="s">
        <v>179</v>
      </c>
      <c r="Q4" s="147" t="s">
        <v>178</v>
      </c>
      <c r="R4" s="147" t="s">
        <v>174</v>
      </c>
      <c r="S4" s="147" t="s">
        <v>168</v>
      </c>
      <c r="T4" s="147" t="s">
        <v>164</v>
      </c>
      <c r="U4" s="147" t="s">
        <v>162</v>
      </c>
      <c r="V4" s="331" t="s">
        <v>163</v>
      </c>
    </row>
    <row r="5" spans="1:22" s="5" customFormat="1" ht="18" customHeight="1" x14ac:dyDescent="0.2">
      <c r="A5" s="212" t="s">
        <v>105</v>
      </c>
      <c r="B5" s="213" t="s">
        <v>106</v>
      </c>
      <c r="C5" s="214" t="s">
        <v>107</v>
      </c>
      <c r="D5" s="215">
        <v>925</v>
      </c>
      <c r="E5" s="216"/>
      <c r="F5" s="217"/>
      <c r="G5" s="218">
        <v>242</v>
      </c>
      <c r="H5" s="219">
        <f>1 -(I5/G5)</f>
        <v>1</v>
      </c>
      <c r="I5" s="220">
        <v>0</v>
      </c>
      <c r="J5" s="207" t="s">
        <v>154</v>
      </c>
      <c r="K5" s="35" t="s">
        <v>154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32"/>
    </row>
    <row r="6" spans="1:22" s="5" customFormat="1" ht="36" customHeight="1" x14ac:dyDescent="0.2">
      <c r="A6" s="148" t="s">
        <v>108</v>
      </c>
      <c r="B6" s="56" t="s">
        <v>109</v>
      </c>
      <c r="C6" s="57" t="s">
        <v>225</v>
      </c>
      <c r="D6" s="77"/>
      <c r="E6" s="87">
        <v>686</v>
      </c>
      <c r="F6" s="59">
        <v>1013</v>
      </c>
      <c r="G6" s="58">
        <v>73</v>
      </c>
      <c r="H6" s="28">
        <f>1 -(I6/G6)</f>
        <v>1</v>
      </c>
      <c r="I6" s="60">
        <v>0</v>
      </c>
      <c r="J6" s="44"/>
      <c r="K6" s="44"/>
      <c r="L6" s="229"/>
      <c r="M6" s="357" t="s">
        <v>240</v>
      </c>
      <c r="N6" s="357" t="s">
        <v>165</v>
      </c>
      <c r="O6" s="357" t="s">
        <v>165</v>
      </c>
      <c r="P6" s="357" t="s">
        <v>165</v>
      </c>
      <c r="Q6" s="357" t="s">
        <v>165</v>
      </c>
      <c r="R6" s="357" t="s">
        <v>165</v>
      </c>
      <c r="S6" s="357" t="s">
        <v>165</v>
      </c>
      <c r="T6" s="357" t="s">
        <v>165</v>
      </c>
      <c r="U6" s="357" t="s">
        <v>154</v>
      </c>
      <c r="V6" s="358" t="s">
        <v>154</v>
      </c>
    </row>
    <row r="7" spans="1:22" s="5" customFormat="1" ht="18" customHeight="1" x14ac:dyDescent="0.2">
      <c r="A7" s="278" t="s">
        <v>15</v>
      </c>
      <c r="B7" s="279" t="s">
        <v>16</v>
      </c>
      <c r="C7" s="280" t="s">
        <v>17</v>
      </c>
      <c r="D7" s="281">
        <v>793</v>
      </c>
      <c r="E7" s="293">
        <v>920</v>
      </c>
      <c r="F7" s="292">
        <v>1071</v>
      </c>
      <c r="G7" s="284">
        <v>240</v>
      </c>
      <c r="H7" s="285">
        <f t="shared" ref="H7" si="0">1 -(I7/G7)</f>
        <v>0.99583333333333335</v>
      </c>
      <c r="I7" s="286">
        <v>1</v>
      </c>
      <c r="J7" s="36"/>
      <c r="K7" s="36"/>
      <c r="L7" s="36"/>
      <c r="M7" s="230">
        <v>1</v>
      </c>
      <c r="N7" s="231"/>
      <c r="O7" s="302"/>
      <c r="P7" s="301"/>
      <c r="Q7" s="231"/>
      <c r="R7" s="231"/>
      <c r="S7" s="231"/>
      <c r="T7" s="231"/>
      <c r="U7" s="231"/>
      <c r="V7" s="333"/>
    </row>
    <row r="8" spans="1:22" s="5" customFormat="1" ht="18" customHeight="1" x14ac:dyDescent="0.2">
      <c r="A8" s="288" t="s">
        <v>51</v>
      </c>
      <c r="B8" s="288" t="s">
        <v>52</v>
      </c>
      <c r="C8" s="296" t="s">
        <v>53</v>
      </c>
      <c r="D8" s="295"/>
      <c r="E8" s="294">
        <v>1037</v>
      </c>
      <c r="F8" s="112">
        <v>1188</v>
      </c>
      <c r="G8" s="289">
        <v>140</v>
      </c>
      <c r="H8" s="290">
        <f>1 -(I8/G8)</f>
        <v>1</v>
      </c>
      <c r="I8" s="291">
        <v>0</v>
      </c>
      <c r="J8" s="36"/>
      <c r="K8" s="36"/>
      <c r="L8" s="203"/>
      <c r="M8" s="297"/>
      <c r="N8" s="299"/>
      <c r="O8" s="297"/>
      <c r="P8" s="299"/>
      <c r="Q8" s="299"/>
      <c r="R8" s="299"/>
      <c r="S8" s="299"/>
      <c r="T8" s="297"/>
      <c r="U8" s="299"/>
      <c r="V8" s="334"/>
    </row>
    <row r="9" spans="1:22" s="5" customFormat="1" ht="18" customHeight="1" x14ac:dyDescent="0.2">
      <c r="A9" s="154" t="s">
        <v>25</v>
      </c>
      <c r="B9" s="24" t="s">
        <v>26</v>
      </c>
      <c r="C9" s="25" t="s">
        <v>27</v>
      </c>
      <c r="D9" s="26"/>
      <c r="E9" s="97">
        <v>1038</v>
      </c>
      <c r="F9" s="59">
        <v>1204</v>
      </c>
      <c r="G9" s="27">
        <v>108</v>
      </c>
      <c r="H9" s="28">
        <f>1 -(I9/G9)</f>
        <v>1</v>
      </c>
      <c r="I9" s="287">
        <v>0</v>
      </c>
      <c r="J9" s="36"/>
      <c r="K9" s="36"/>
      <c r="L9" s="203"/>
      <c r="M9" s="297"/>
      <c r="N9" s="299"/>
      <c r="O9" s="297"/>
      <c r="P9" s="299"/>
      <c r="Q9" s="299"/>
      <c r="R9" s="299"/>
      <c r="S9" s="299"/>
      <c r="T9" s="297"/>
      <c r="U9" s="299"/>
      <c r="V9" s="334"/>
    </row>
    <row r="10" spans="1:22" s="5" customFormat="1" ht="18" customHeight="1" thickBot="1" x14ac:dyDescent="0.25">
      <c r="A10" s="178" t="s">
        <v>90</v>
      </c>
      <c r="B10" s="179" t="s">
        <v>91</v>
      </c>
      <c r="C10" s="180" t="s">
        <v>92</v>
      </c>
      <c r="D10" s="181">
        <v>885</v>
      </c>
      <c r="E10" s="186">
        <v>1054</v>
      </c>
      <c r="F10" s="205">
        <v>1212</v>
      </c>
      <c r="G10" s="187">
        <v>168</v>
      </c>
      <c r="H10" s="182">
        <f t="shared" ref="H10" si="1">1 -(I10/G10)</f>
        <v>1</v>
      </c>
      <c r="I10" s="206">
        <v>0</v>
      </c>
      <c r="J10" s="36"/>
      <c r="K10" s="36"/>
      <c r="L10" s="203"/>
      <c r="M10" s="297"/>
      <c r="N10" s="299"/>
      <c r="O10" s="297"/>
      <c r="P10" s="299"/>
      <c r="Q10" s="299"/>
      <c r="R10" s="299"/>
      <c r="S10" s="299"/>
      <c r="T10" s="297"/>
      <c r="U10" s="299"/>
      <c r="V10" s="334"/>
    </row>
    <row r="11" spans="1:22" s="5" customFormat="1" ht="18" customHeight="1" thickTop="1" x14ac:dyDescent="0.2">
      <c r="A11" s="270" t="s">
        <v>33</v>
      </c>
      <c r="B11" s="271" t="s">
        <v>34</v>
      </c>
      <c r="C11" s="272" t="s">
        <v>35</v>
      </c>
      <c r="D11" s="273">
        <v>887</v>
      </c>
      <c r="E11" s="97">
        <v>1066</v>
      </c>
      <c r="F11" s="274">
        <v>1232</v>
      </c>
      <c r="G11" s="275">
        <v>120</v>
      </c>
      <c r="H11" s="276">
        <v>1</v>
      </c>
      <c r="I11" s="277">
        <v>0</v>
      </c>
      <c r="J11" s="36"/>
      <c r="K11" s="36"/>
      <c r="L11" s="36"/>
      <c r="M11" s="298"/>
      <c r="N11" s="300"/>
      <c r="O11" s="303"/>
      <c r="P11" s="300"/>
      <c r="Q11" s="300"/>
      <c r="R11" s="300"/>
      <c r="S11" s="222"/>
      <c r="T11" s="298"/>
      <c r="U11" s="222"/>
      <c r="V11" s="335"/>
    </row>
    <row r="12" spans="1:22" s="5" customFormat="1" ht="18" customHeight="1" x14ac:dyDescent="0.2">
      <c r="A12" s="149" t="s">
        <v>57</v>
      </c>
      <c r="B12" s="6" t="s">
        <v>58</v>
      </c>
      <c r="C12" s="7" t="s">
        <v>59</v>
      </c>
      <c r="D12" s="8">
        <v>890</v>
      </c>
      <c r="E12" s="89">
        <v>1070</v>
      </c>
      <c r="F12" s="9">
        <v>1236</v>
      </c>
      <c r="G12" s="10">
        <v>235</v>
      </c>
      <c r="H12" s="11">
        <f>1 -(I12/G12)</f>
        <v>1</v>
      </c>
      <c r="I12" s="16">
        <v>0</v>
      </c>
      <c r="J12" s="36"/>
      <c r="K12" s="36"/>
      <c r="L12" s="36"/>
      <c r="M12" s="298"/>
      <c r="N12" s="300"/>
      <c r="O12" s="303"/>
      <c r="P12" s="222"/>
      <c r="Q12" s="36"/>
      <c r="R12" s="36"/>
      <c r="S12" s="36"/>
      <c r="T12" s="36"/>
      <c r="U12" s="36"/>
      <c r="V12" s="335"/>
    </row>
    <row r="13" spans="1:22" s="5" customFormat="1" ht="18" customHeight="1" x14ac:dyDescent="0.2">
      <c r="A13" s="149" t="s">
        <v>45</v>
      </c>
      <c r="B13" s="6" t="s">
        <v>46</v>
      </c>
      <c r="C13" s="7" t="s">
        <v>47</v>
      </c>
      <c r="D13" s="8">
        <v>896</v>
      </c>
      <c r="E13" s="89">
        <v>1075</v>
      </c>
      <c r="F13" s="9">
        <v>1246</v>
      </c>
      <c r="G13" s="10">
        <v>176</v>
      </c>
      <c r="H13" s="11">
        <f>1 -(I13/G13)</f>
        <v>1</v>
      </c>
      <c r="I13" s="61">
        <v>0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35"/>
    </row>
    <row r="14" spans="1:22" s="5" customFormat="1" ht="18" customHeight="1" x14ac:dyDescent="0.2">
      <c r="A14" s="149" t="s">
        <v>7</v>
      </c>
      <c r="B14" s="6" t="s">
        <v>8</v>
      </c>
      <c r="C14" s="7" t="s">
        <v>226</v>
      </c>
      <c r="D14" s="12"/>
      <c r="E14" s="89">
        <v>1081</v>
      </c>
      <c r="F14" s="9">
        <v>1256</v>
      </c>
      <c r="G14" s="10">
        <v>210</v>
      </c>
      <c r="H14" s="11">
        <f t="shared" ref="H14" si="2">1 -(I14/G14)</f>
        <v>1</v>
      </c>
      <c r="I14" s="16">
        <v>0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150"/>
    </row>
    <row r="15" spans="1:22" s="5" customFormat="1" ht="18" customHeight="1" thickBot="1" x14ac:dyDescent="0.25">
      <c r="A15" s="149" t="s">
        <v>81</v>
      </c>
      <c r="B15" s="6" t="s">
        <v>82</v>
      </c>
      <c r="C15" s="7" t="s">
        <v>83</v>
      </c>
      <c r="D15" s="8">
        <v>900</v>
      </c>
      <c r="E15" s="89">
        <v>1081</v>
      </c>
      <c r="F15" s="9">
        <v>1251</v>
      </c>
      <c r="G15" s="10">
        <v>264</v>
      </c>
      <c r="H15" s="11">
        <f t="shared" ref="H15:H21" si="3">1 -(I15/G15)</f>
        <v>1</v>
      </c>
      <c r="I15" s="16">
        <v>0</v>
      </c>
      <c r="J15" s="64">
        <v>84</v>
      </c>
      <c r="K15" s="64">
        <v>135</v>
      </c>
      <c r="L15" s="64"/>
      <c r="M15" s="37" t="s">
        <v>151</v>
      </c>
      <c r="N15" s="37" t="s">
        <v>151</v>
      </c>
      <c r="O15" s="37" t="s">
        <v>151</v>
      </c>
      <c r="P15" s="37" t="s">
        <v>151</v>
      </c>
      <c r="Q15" s="37" t="s">
        <v>151</v>
      </c>
      <c r="R15" s="37" t="s">
        <v>151</v>
      </c>
      <c r="S15" s="37" t="s">
        <v>151</v>
      </c>
      <c r="T15" s="37" t="s">
        <v>151</v>
      </c>
      <c r="U15" s="37" t="s">
        <v>151</v>
      </c>
      <c r="V15" s="152" t="s">
        <v>151</v>
      </c>
    </row>
    <row r="16" spans="1:22" s="5" customFormat="1" ht="18" customHeight="1" thickTop="1" thickBot="1" x14ac:dyDescent="0.25">
      <c r="A16" s="149" t="s">
        <v>54</v>
      </c>
      <c r="B16" s="6" t="s">
        <v>55</v>
      </c>
      <c r="C16" s="7" t="s">
        <v>56</v>
      </c>
      <c r="D16" s="8">
        <v>901</v>
      </c>
      <c r="E16" s="89">
        <v>1082</v>
      </c>
      <c r="F16" s="9">
        <v>1252</v>
      </c>
      <c r="G16" s="10">
        <v>298</v>
      </c>
      <c r="H16" s="11">
        <f t="shared" si="3"/>
        <v>1</v>
      </c>
      <c r="I16" s="16">
        <v>0</v>
      </c>
      <c r="J16" s="85" t="s">
        <v>155</v>
      </c>
      <c r="K16" s="85" t="s">
        <v>155</v>
      </c>
      <c r="L16" s="38"/>
      <c r="M16" s="64">
        <v>4</v>
      </c>
      <c r="N16" s="64">
        <v>3</v>
      </c>
      <c r="O16" s="64">
        <v>9</v>
      </c>
      <c r="P16" s="64">
        <v>23</v>
      </c>
      <c r="Q16" s="96">
        <v>105</v>
      </c>
      <c r="R16" s="64">
        <v>313</v>
      </c>
      <c r="S16" s="64">
        <v>119</v>
      </c>
      <c r="T16" s="64">
        <v>102</v>
      </c>
      <c r="U16" s="64">
        <v>84</v>
      </c>
      <c r="V16" s="153">
        <v>135</v>
      </c>
    </row>
    <row r="17" spans="1:22" s="5" customFormat="1" ht="18" customHeight="1" thickTop="1" x14ac:dyDescent="0.2">
      <c r="A17" s="149" t="s">
        <v>99</v>
      </c>
      <c r="B17" s="6" t="s">
        <v>100</v>
      </c>
      <c r="C17" s="7" t="s">
        <v>234</v>
      </c>
      <c r="D17" s="8">
        <v>940</v>
      </c>
      <c r="E17" s="89">
        <v>1104</v>
      </c>
      <c r="F17" s="9">
        <v>1266</v>
      </c>
      <c r="G17" s="10">
        <v>392</v>
      </c>
      <c r="H17" s="11">
        <f t="shared" ref="H17" si="4">1 -(I17/G17)</f>
        <v>1</v>
      </c>
      <c r="I17" s="16">
        <v>0</v>
      </c>
      <c r="J17" s="38"/>
      <c r="K17" s="38"/>
      <c r="L17" s="38"/>
      <c r="M17" s="36"/>
      <c r="N17" s="36"/>
      <c r="O17" s="36"/>
      <c r="P17" s="37"/>
      <c r="Q17" s="38"/>
      <c r="R17" s="36"/>
      <c r="S17" s="36"/>
      <c r="T17" s="36"/>
      <c r="U17" s="36"/>
      <c r="V17" s="335"/>
    </row>
    <row r="18" spans="1:22" s="5" customFormat="1" ht="18" customHeight="1" x14ac:dyDescent="0.2">
      <c r="A18" s="149" t="s">
        <v>31</v>
      </c>
      <c r="B18" s="6" t="s">
        <v>32</v>
      </c>
      <c r="C18" s="7" t="s">
        <v>181</v>
      </c>
      <c r="D18" s="8">
        <v>956</v>
      </c>
      <c r="E18" s="89">
        <v>1088</v>
      </c>
      <c r="F18" s="9">
        <v>1262</v>
      </c>
      <c r="G18" s="10">
        <v>416</v>
      </c>
      <c r="H18" s="11">
        <f t="shared" si="3"/>
        <v>1</v>
      </c>
      <c r="I18" s="16">
        <v>0</v>
      </c>
      <c r="J18" s="36"/>
      <c r="K18" s="36"/>
      <c r="L18" s="36"/>
      <c r="M18" s="37" t="s">
        <v>243</v>
      </c>
      <c r="N18" s="37" t="s">
        <v>180</v>
      </c>
      <c r="O18" s="37" t="s">
        <v>180</v>
      </c>
      <c r="P18" s="37" t="s">
        <v>180</v>
      </c>
      <c r="Q18" s="38" t="s">
        <v>166</v>
      </c>
      <c r="R18" s="38" t="s">
        <v>194</v>
      </c>
      <c r="S18" s="38" t="s">
        <v>195</v>
      </c>
      <c r="T18" s="38" t="s">
        <v>196</v>
      </c>
      <c r="U18" s="38" t="s">
        <v>197</v>
      </c>
      <c r="V18" s="336" t="s">
        <v>198</v>
      </c>
    </row>
    <row r="19" spans="1:22" s="5" customFormat="1" ht="18" customHeight="1" x14ac:dyDescent="0.2">
      <c r="A19" s="149" t="s">
        <v>79</v>
      </c>
      <c r="B19" s="6" t="s">
        <v>80</v>
      </c>
      <c r="C19" s="7" t="s">
        <v>200</v>
      </c>
      <c r="D19" s="8">
        <v>960</v>
      </c>
      <c r="E19" s="89">
        <v>1100</v>
      </c>
      <c r="F19" s="9">
        <v>1250</v>
      </c>
      <c r="G19" s="10">
        <v>170</v>
      </c>
      <c r="H19" s="11">
        <f t="shared" ref="H19" si="5">1 -(I19/G19)</f>
        <v>1</v>
      </c>
      <c r="I19" s="16">
        <v>0</v>
      </c>
      <c r="J19" s="36"/>
      <c r="K19" s="36"/>
      <c r="L19" s="36"/>
      <c r="M19" s="37"/>
      <c r="N19" s="37"/>
      <c r="O19" s="37"/>
      <c r="P19" s="37"/>
      <c r="Q19" s="38"/>
      <c r="R19" s="38"/>
      <c r="S19" s="38"/>
      <c r="T19" s="38"/>
      <c r="U19" s="38"/>
      <c r="V19" s="336"/>
    </row>
    <row r="20" spans="1:22" s="5" customFormat="1" ht="18" customHeight="1" x14ac:dyDescent="0.2">
      <c r="A20" s="149" t="s">
        <v>73</v>
      </c>
      <c r="B20" s="6" t="s">
        <v>74</v>
      </c>
      <c r="C20" s="7" t="s">
        <v>75</v>
      </c>
      <c r="D20" s="12"/>
      <c r="E20" s="93"/>
      <c r="F20" s="9">
        <v>1251</v>
      </c>
      <c r="G20" s="10">
        <v>78</v>
      </c>
      <c r="H20" s="23">
        <f t="shared" si="3"/>
        <v>1</v>
      </c>
      <c r="I20" s="61">
        <v>0</v>
      </c>
      <c r="J20" s="36"/>
      <c r="K20" s="36"/>
      <c r="L20" s="36"/>
      <c r="M20" s="36"/>
      <c r="N20" s="36"/>
      <c r="O20" s="36"/>
      <c r="P20" s="37"/>
      <c r="Q20" s="38"/>
      <c r="R20" s="36"/>
      <c r="S20" s="36"/>
      <c r="T20" s="36"/>
      <c r="U20" s="36"/>
      <c r="V20" s="335"/>
    </row>
    <row r="21" spans="1:22" s="5" customFormat="1" ht="18" customHeight="1" x14ac:dyDescent="0.2">
      <c r="A21" s="149" t="s">
        <v>68</v>
      </c>
      <c r="B21" s="6" t="s">
        <v>69</v>
      </c>
      <c r="C21" s="7" t="s">
        <v>70</v>
      </c>
      <c r="D21" s="9">
        <v>1595</v>
      </c>
      <c r="E21" s="93"/>
      <c r="F21" s="12"/>
      <c r="G21" s="10">
        <v>200</v>
      </c>
      <c r="H21" s="11">
        <f t="shared" si="3"/>
        <v>0.98</v>
      </c>
      <c r="I21" s="16">
        <v>4</v>
      </c>
      <c r="J21" s="36"/>
      <c r="K21" s="36"/>
      <c r="L21" s="36"/>
      <c r="M21" s="36"/>
      <c r="N21" s="36"/>
      <c r="O21" s="36"/>
      <c r="P21" s="37"/>
      <c r="Q21" s="38"/>
      <c r="R21" s="36"/>
      <c r="S21" s="36"/>
      <c r="T21" s="36"/>
      <c r="U21" s="36"/>
      <c r="V21" s="335"/>
    </row>
    <row r="22" spans="1:22" s="5" customFormat="1" ht="18" customHeight="1" x14ac:dyDescent="0.2">
      <c r="A22" s="278" t="s">
        <v>103</v>
      </c>
      <c r="B22" s="279" t="s">
        <v>104</v>
      </c>
      <c r="C22" s="280" t="s">
        <v>232</v>
      </c>
      <c r="D22" s="281">
        <v>1169</v>
      </c>
      <c r="E22" s="282">
        <v>1391</v>
      </c>
      <c r="F22" s="306">
        <v>1674</v>
      </c>
      <c r="G22" s="284">
        <v>70</v>
      </c>
      <c r="H22" s="307">
        <f>1-(I22/G22)</f>
        <v>1</v>
      </c>
      <c r="I22" s="284"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35"/>
    </row>
    <row r="23" spans="1:22" s="5" customFormat="1" ht="18" customHeight="1" x14ac:dyDescent="0.2">
      <c r="A23" s="154" t="s">
        <v>60</v>
      </c>
      <c r="B23" s="24" t="s">
        <v>61</v>
      </c>
      <c r="C23" s="25" t="s">
        <v>62</v>
      </c>
      <c r="D23" s="59">
        <v>1250</v>
      </c>
      <c r="E23" s="304"/>
      <c r="F23" s="305"/>
      <c r="G23" s="27">
        <v>188</v>
      </c>
      <c r="H23" s="28">
        <f t="shared" ref="H23" si="6">1 -(I23/G23)</f>
        <v>1</v>
      </c>
      <c r="I23" s="76"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35"/>
    </row>
    <row r="24" spans="1:22" s="5" customFormat="1" ht="18" customHeight="1" thickBot="1" x14ac:dyDescent="0.25">
      <c r="A24" s="308" t="s">
        <v>29</v>
      </c>
      <c r="B24" s="309" t="s">
        <v>30</v>
      </c>
      <c r="C24" s="310" t="s">
        <v>230</v>
      </c>
      <c r="D24" s="311">
        <v>1380</v>
      </c>
      <c r="E24" s="312">
        <v>1530</v>
      </c>
      <c r="F24" s="313"/>
      <c r="G24" s="314">
        <v>216</v>
      </c>
      <c r="H24" s="315">
        <f>1 -(I24/G24)</f>
        <v>1</v>
      </c>
      <c r="I24" s="316">
        <v>0</v>
      </c>
      <c r="J24" s="317"/>
      <c r="K24" s="317"/>
      <c r="L24" s="317"/>
      <c r="M24" s="36"/>
      <c r="N24" s="36"/>
      <c r="O24" s="36"/>
      <c r="P24" s="36"/>
      <c r="Q24" s="36"/>
      <c r="R24" s="36"/>
      <c r="S24" s="36"/>
      <c r="T24" s="36"/>
      <c r="U24" s="36"/>
      <c r="V24" s="335"/>
    </row>
    <row r="25" spans="1:22" s="5" customFormat="1" ht="18" customHeight="1" x14ac:dyDescent="0.2">
      <c r="A25" s="156" t="s">
        <v>40</v>
      </c>
      <c r="B25" s="18" t="s">
        <v>41</v>
      </c>
      <c r="C25" s="19" t="s">
        <v>201</v>
      </c>
      <c r="D25" s="20">
        <v>1475</v>
      </c>
      <c r="E25" s="90">
        <v>1700</v>
      </c>
      <c r="F25" s="80"/>
      <c r="G25" s="21">
        <v>240</v>
      </c>
      <c r="H25" s="22">
        <f t="shared" ref="H25" si="7">1 -(I25/G25)</f>
        <v>1</v>
      </c>
      <c r="I25" s="34">
        <v>0</v>
      </c>
      <c r="J25" s="36"/>
      <c r="K25" s="36"/>
      <c r="L25" s="36"/>
      <c r="M25" s="318"/>
      <c r="N25" s="318"/>
      <c r="O25" s="320"/>
      <c r="P25" s="320"/>
      <c r="Q25" s="204"/>
      <c r="R25" s="320"/>
      <c r="S25" s="320"/>
      <c r="T25" s="318"/>
      <c r="U25" s="320"/>
      <c r="V25" s="337"/>
    </row>
    <row r="26" spans="1:22" s="5" customFormat="1" ht="18" customHeight="1" x14ac:dyDescent="0.2">
      <c r="A26" s="233" t="s">
        <v>227</v>
      </c>
      <c r="B26" s="233" t="s">
        <v>175</v>
      </c>
      <c r="C26" s="234" t="s">
        <v>176</v>
      </c>
      <c r="D26" s="235"/>
      <c r="E26" s="236">
        <v>1850</v>
      </c>
      <c r="F26" s="237">
        <v>2050</v>
      </c>
      <c r="G26" s="234">
        <v>96</v>
      </c>
      <c r="H26" s="238">
        <v>0.93</v>
      </c>
      <c r="I26" s="234">
        <v>2</v>
      </c>
      <c r="J26" s="222"/>
      <c r="K26" s="36"/>
      <c r="L26" s="36"/>
      <c r="M26" s="319"/>
      <c r="N26" s="320"/>
      <c r="O26" s="320"/>
      <c r="P26" s="320"/>
      <c r="Q26" s="320"/>
      <c r="R26" s="320"/>
      <c r="S26" s="318"/>
      <c r="T26" s="318"/>
      <c r="U26" s="320"/>
      <c r="V26" s="337"/>
    </row>
    <row r="27" spans="1:22" s="5" customFormat="1" ht="18" customHeight="1" x14ac:dyDescent="0.2">
      <c r="A27" s="154" t="s">
        <v>76</v>
      </c>
      <c r="B27" s="24" t="s">
        <v>77</v>
      </c>
      <c r="C27" s="25" t="s">
        <v>78</v>
      </c>
      <c r="D27" s="59">
        <v>1699</v>
      </c>
      <c r="E27" s="97">
        <v>1999</v>
      </c>
      <c r="F27" s="59">
        <v>2299</v>
      </c>
      <c r="G27" s="27">
        <v>320</v>
      </c>
      <c r="H27" s="28">
        <f>1 -(I27/G27)</f>
        <v>0.99687499999999996</v>
      </c>
      <c r="I27" s="29">
        <v>1</v>
      </c>
      <c r="J27" s="36"/>
      <c r="K27" s="36"/>
      <c r="L27" s="36"/>
      <c r="M27" s="319"/>
      <c r="N27" s="320"/>
      <c r="O27" s="320"/>
      <c r="P27" s="320"/>
      <c r="Q27" s="320"/>
      <c r="R27" s="320"/>
      <c r="S27" s="320"/>
      <c r="T27" s="320"/>
      <c r="U27" s="320"/>
      <c r="V27" s="338"/>
    </row>
    <row r="28" spans="1:22" s="5" customFormat="1" ht="18" customHeight="1" x14ac:dyDescent="0.2">
      <c r="A28" s="149" t="s">
        <v>71</v>
      </c>
      <c r="B28" s="6" t="s">
        <v>72</v>
      </c>
      <c r="C28" s="7" t="s">
        <v>185</v>
      </c>
      <c r="D28" s="12"/>
      <c r="E28" s="93"/>
      <c r="F28" s="9">
        <v>2270</v>
      </c>
      <c r="G28" s="10">
        <v>146</v>
      </c>
      <c r="H28" s="11">
        <f>1 -(I28/G28)</f>
        <v>1</v>
      </c>
      <c r="I28" s="16">
        <v>0</v>
      </c>
      <c r="J28" s="36"/>
      <c r="K28" s="36"/>
      <c r="L28" s="36"/>
      <c r="M28" s="319"/>
      <c r="N28" s="320"/>
      <c r="O28" s="320"/>
      <c r="P28" s="320"/>
      <c r="Q28" s="320"/>
      <c r="R28" s="320"/>
      <c r="S28" s="318"/>
      <c r="T28" s="318"/>
      <c r="U28" s="320"/>
      <c r="V28" s="338"/>
    </row>
    <row r="29" spans="1:22" s="5" customFormat="1" ht="18" customHeight="1" x14ac:dyDescent="0.2">
      <c r="A29" s="154" t="s">
        <v>37</v>
      </c>
      <c r="B29" s="24" t="s">
        <v>38</v>
      </c>
      <c r="C29" s="25" t="s">
        <v>39</v>
      </c>
      <c r="D29" s="26"/>
      <c r="E29" s="97">
        <v>2100</v>
      </c>
      <c r="F29" s="59">
        <v>2700</v>
      </c>
      <c r="G29" s="27">
        <v>169</v>
      </c>
      <c r="H29" s="28">
        <f t="shared" ref="H29:H30" si="8">1 -(I29/G29)</f>
        <v>0.97633136094674555</v>
      </c>
      <c r="I29" s="29">
        <v>4</v>
      </c>
      <c r="J29" s="36"/>
      <c r="K29" s="36"/>
      <c r="L29" s="36"/>
      <c r="M29" s="318"/>
      <c r="N29" s="320"/>
      <c r="O29" s="320"/>
      <c r="P29" s="318"/>
      <c r="Q29" s="204"/>
      <c r="R29" s="320"/>
      <c r="S29" s="320"/>
      <c r="T29" s="318"/>
      <c r="U29" s="320"/>
      <c r="V29" s="338"/>
    </row>
    <row r="30" spans="1:22" s="5" customFormat="1" ht="18" customHeight="1" x14ac:dyDescent="0.2">
      <c r="A30" s="155" t="s">
        <v>48</v>
      </c>
      <c r="B30" s="102" t="s">
        <v>49</v>
      </c>
      <c r="C30" s="103" t="s">
        <v>50</v>
      </c>
      <c r="D30" s="107">
        <v>2000</v>
      </c>
      <c r="E30" s="108">
        <v>2100</v>
      </c>
      <c r="F30" s="12"/>
      <c r="G30" s="109">
        <v>556</v>
      </c>
      <c r="H30" s="105">
        <f t="shared" si="8"/>
        <v>0.95143884892086328</v>
      </c>
      <c r="I30" s="32">
        <v>27</v>
      </c>
      <c r="J30" s="36"/>
      <c r="K30" s="36"/>
      <c r="L30" s="203"/>
      <c r="M30" s="40" t="s">
        <v>153</v>
      </c>
      <c r="N30" s="40" t="s">
        <v>153</v>
      </c>
      <c r="O30" s="40" t="s">
        <v>153</v>
      </c>
      <c r="P30" s="40" t="s">
        <v>153</v>
      </c>
      <c r="Q30" s="40" t="s">
        <v>153</v>
      </c>
      <c r="R30" s="40" t="s">
        <v>153</v>
      </c>
      <c r="S30" s="40" t="s">
        <v>153</v>
      </c>
      <c r="T30" s="40" t="s">
        <v>153</v>
      </c>
      <c r="U30" s="40" t="s">
        <v>153</v>
      </c>
      <c r="V30" s="339" t="s">
        <v>153</v>
      </c>
    </row>
    <row r="31" spans="1:22" s="5" customFormat="1" ht="18" customHeight="1" x14ac:dyDescent="0.2">
      <c r="A31" s="278" t="s">
        <v>65</v>
      </c>
      <c r="B31" s="279" t="s">
        <v>66</v>
      </c>
      <c r="C31" s="280" t="s">
        <v>67</v>
      </c>
      <c r="D31" s="283">
        <v>1900</v>
      </c>
      <c r="E31" s="282">
        <v>2200</v>
      </c>
      <c r="F31" s="283">
        <v>2500</v>
      </c>
      <c r="G31" s="284">
        <v>248</v>
      </c>
      <c r="H31" s="285">
        <f>1 -(I31/G31)</f>
        <v>0.99193548387096775</v>
      </c>
      <c r="I31" s="286">
        <v>2</v>
      </c>
      <c r="J31" s="36"/>
      <c r="K31" s="36"/>
      <c r="L31" s="36"/>
      <c r="M31" s="200" t="s">
        <v>241</v>
      </c>
      <c r="N31" s="200" t="s">
        <v>218</v>
      </c>
      <c r="O31" s="200" t="s">
        <v>218</v>
      </c>
      <c r="P31" s="200" t="s">
        <v>218</v>
      </c>
      <c r="Q31" s="200" t="s">
        <v>218</v>
      </c>
      <c r="R31" s="200" t="s">
        <v>218</v>
      </c>
      <c r="S31" s="200" t="s">
        <v>218</v>
      </c>
      <c r="T31" s="200" t="s">
        <v>218</v>
      </c>
      <c r="U31" s="200" t="s">
        <v>218</v>
      </c>
      <c r="V31" s="340" t="s">
        <v>218</v>
      </c>
    </row>
    <row r="32" spans="1:22" s="5" customFormat="1" ht="18" customHeight="1" x14ac:dyDescent="0.2">
      <c r="A32" s="154" t="s">
        <v>93</v>
      </c>
      <c r="B32" s="24" t="s">
        <v>94</v>
      </c>
      <c r="C32" s="25" t="s">
        <v>95</v>
      </c>
      <c r="D32" s="59">
        <v>2299</v>
      </c>
      <c r="E32" s="97">
        <v>2255</v>
      </c>
      <c r="F32" s="324"/>
      <c r="G32" s="27">
        <v>456</v>
      </c>
      <c r="H32" s="28">
        <f t="shared" ref="H32:H34" si="9">1 -(I32/G32)</f>
        <v>0.94517543859649122</v>
      </c>
      <c r="I32" s="325">
        <v>25</v>
      </c>
      <c r="J32" s="36"/>
      <c r="K32" s="36"/>
      <c r="L32" s="203"/>
      <c r="M32" s="318"/>
      <c r="N32" s="320"/>
      <c r="O32" s="320"/>
      <c r="P32" s="320"/>
      <c r="Q32" s="320"/>
      <c r="R32" s="204"/>
      <c r="S32" s="318"/>
      <c r="T32" s="320"/>
      <c r="U32" s="318"/>
      <c r="V32" s="338"/>
    </row>
    <row r="33" spans="1:22" s="5" customFormat="1" ht="18" customHeight="1" x14ac:dyDescent="0.2">
      <c r="A33" s="149" t="s">
        <v>84</v>
      </c>
      <c r="B33" s="102" t="s">
        <v>85</v>
      </c>
      <c r="C33" s="7" t="s">
        <v>86</v>
      </c>
      <c r="D33" s="9">
        <v>1823</v>
      </c>
      <c r="E33" s="89">
        <v>2267</v>
      </c>
      <c r="F33" s="12"/>
      <c r="G33" s="10">
        <v>200</v>
      </c>
      <c r="H33" s="11">
        <f t="shared" si="9"/>
        <v>0.995</v>
      </c>
      <c r="I33" s="70">
        <v>1</v>
      </c>
      <c r="J33" s="222"/>
      <c r="K33" s="36"/>
      <c r="L33" s="203"/>
      <c r="M33" s="64">
        <v>158</v>
      </c>
      <c r="N33" s="64">
        <v>4</v>
      </c>
      <c r="O33" s="64">
        <v>18</v>
      </c>
      <c r="P33" s="64">
        <v>230</v>
      </c>
      <c r="Q33" s="64">
        <v>424</v>
      </c>
      <c r="R33" s="64">
        <v>498</v>
      </c>
      <c r="S33" s="64">
        <v>581</v>
      </c>
      <c r="T33" s="64">
        <v>444</v>
      </c>
      <c r="U33" s="64">
        <v>486</v>
      </c>
      <c r="V33" s="341">
        <v>653</v>
      </c>
    </row>
    <row r="34" spans="1:22" s="5" customFormat="1" ht="18" customHeight="1" x14ac:dyDescent="0.2">
      <c r="A34" s="156" t="s">
        <v>217</v>
      </c>
      <c r="B34" s="18" t="s">
        <v>192</v>
      </c>
      <c r="C34" s="19" t="s">
        <v>36</v>
      </c>
      <c r="D34" s="20">
        <v>1900</v>
      </c>
      <c r="E34" s="90">
        <v>2300</v>
      </c>
      <c r="F34" s="20">
        <v>2850</v>
      </c>
      <c r="G34" s="21">
        <v>268</v>
      </c>
      <c r="H34" s="22">
        <f t="shared" si="9"/>
        <v>0.96641791044776115</v>
      </c>
      <c r="I34" s="247">
        <v>9</v>
      </c>
      <c r="J34" s="222"/>
      <c r="K34" s="36"/>
      <c r="L34" s="203"/>
      <c r="M34" s="318"/>
      <c r="N34" s="318"/>
      <c r="O34" s="320"/>
      <c r="P34" s="320"/>
      <c r="Q34" s="204"/>
      <c r="R34" s="320"/>
      <c r="S34" s="320"/>
      <c r="T34" s="318"/>
      <c r="U34" s="320"/>
      <c r="V34" s="337"/>
    </row>
    <row r="35" spans="1:22" s="5" customFormat="1" ht="18" customHeight="1" x14ac:dyDescent="0.2">
      <c r="A35" s="223" t="s">
        <v>28</v>
      </c>
      <c r="B35" s="223" t="s">
        <v>206</v>
      </c>
      <c r="C35" s="224" t="s">
        <v>229</v>
      </c>
      <c r="D35" s="225">
        <v>1910</v>
      </c>
      <c r="E35" s="113">
        <v>2330</v>
      </c>
      <c r="F35" s="225">
        <v>2690</v>
      </c>
      <c r="G35" s="226">
        <v>360</v>
      </c>
      <c r="H35" s="227">
        <f>1-(I35/G35)</f>
        <v>0.98888888888888893</v>
      </c>
      <c r="I35" s="228">
        <v>4</v>
      </c>
      <c r="J35" s="222"/>
      <c r="K35" s="36"/>
      <c r="L35" s="36"/>
      <c r="M35" s="318"/>
      <c r="N35" s="318"/>
      <c r="O35" s="320"/>
      <c r="P35" s="320"/>
      <c r="Q35" s="204"/>
      <c r="R35" s="320"/>
      <c r="S35" s="320"/>
      <c r="T35" s="318"/>
      <c r="U35" s="320"/>
      <c r="V35" s="337"/>
    </row>
    <row r="36" spans="1:22" s="5" customFormat="1" ht="18" customHeight="1" x14ac:dyDescent="0.2">
      <c r="A36" s="156" t="s">
        <v>110</v>
      </c>
      <c r="B36" s="18" t="s">
        <v>111</v>
      </c>
      <c r="C36" s="19" t="s">
        <v>112</v>
      </c>
      <c r="D36" s="20">
        <v>2010</v>
      </c>
      <c r="E36" s="90">
        <v>2330</v>
      </c>
      <c r="F36" s="239"/>
      <c r="G36" s="21">
        <v>162</v>
      </c>
      <c r="H36" s="22">
        <f t="shared" ref="H36:H50" si="10">1 -(I36/G36)</f>
        <v>0.97530864197530864</v>
      </c>
      <c r="I36" s="34">
        <v>4</v>
      </c>
      <c r="J36" s="39"/>
      <c r="K36" s="39"/>
      <c r="L36" s="142"/>
      <c r="M36" s="318"/>
      <c r="N36" s="318"/>
      <c r="O36" s="320"/>
      <c r="P36" s="320"/>
      <c r="Q36" s="204"/>
      <c r="R36" s="320"/>
      <c r="S36" s="320"/>
      <c r="T36" s="318"/>
      <c r="U36" s="320"/>
      <c r="V36" s="337"/>
    </row>
    <row r="37" spans="1:22" s="5" customFormat="1" ht="18" customHeight="1" x14ac:dyDescent="0.2">
      <c r="A37" s="110" t="s">
        <v>228</v>
      </c>
      <c r="B37" s="110" t="s">
        <v>5</v>
      </c>
      <c r="C37" s="111" t="s">
        <v>6</v>
      </c>
      <c r="D37" s="240">
        <v>2004</v>
      </c>
      <c r="E37" s="241">
        <v>2343</v>
      </c>
      <c r="F37" s="240">
        <v>3648</v>
      </c>
      <c r="G37" s="242">
        <v>308</v>
      </c>
      <c r="H37" s="243">
        <f t="shared" si="10"/>
        <v>0.9642857142857143</v>
      </c>
      <c r="I37" s="242">
        <v>11</v>
      </c>
      <c r="J37" s="222"/>
      <c r="K37" s="36"/>
      <c r="L37" s="36"/>
      <c r="M37" s="318"/>
      <c r="N37" s="318"/>
      <c r="O37" s="320"/>
      <c r="P37" s="320"/>
      <c r="Q37" s="204"/>
      <c r="R37" s="320"/>
      <c r="S37" s="320"/>
      <c r="T37" s="318"/>
      <c r="U37" s="320"/>
      <c r="V37" s="337"/>
    </row>
    <row r="38" spans="1:22" s="5" customFormat="1" ht="18" customHeight="1" x14ac:dyDescent="0.2">
      <c r="A38" s="154" t="s">
        <v>42</v>
      </c>
      <c r="B38" s="24" t="s">
        <v>43</v>
      </c>
      <c r="C38" s="25" t="s">
        <v>44</v>
      </c>
      <c r="D38" s="59">
        <v>1772</v>
      </c>
      <c r="E38" s="97">
        <v>2382</v>
      </c>
      <c r="F38" s="59">
        <v>2501</v>
      </c>
      <c r="G38" s="27">
        <v>252</v>
      </c>
      <c r="H38" s="28">
        <f t="shared" ref="H38" si="11">1 -(I38/G38)</f>
        <v>0.90079365079365081</v>
      </c>
      <c r="I38" s="29">
        <v>25</v>
      </c>
      <c r="J38" s="39"/>
      <c r="K38" s="39"/>
      <c r="L38" s="142"/>
      <c r="M38" s="318"/>
      <c r="N38" s="318"/>
      <c r="O38" s="320"/>
      <c r="P38" s="320"/>
      <c r="Q38" s="204"/>
      <c r="R38" s="320"/>
      <c r="S38" s="320"/>
      <c r="T38" s="318"/>
      <c r="U38" s="320"/>
      <c r="V38" s="337"/>
    </row>
    <row r="39" spans="1:22" s="202" customFormat="1" ht="18" customHeight="1" x14ac:dyDescent="0.2">
      <c r="A39" s="154" t="s">
        <v>87</v>
      </c>
      <c r="B39" s="25" t="s">
        <v>88</v>
      </c>
      <c r="C39" s="25" t="s">
        <v>89</v>
      </c>
      <c r="D39" s="59">
        <v>1800</v>
      </c>
      <c r="E39" s="97">
        <v>2389</v>
      </c>
      <c r="F39" s="59">
        <v>3200</v>
      </c>
      <c r="G39" s="27">
        <v>300</v>
      </c>
      <c r="H39" s="122">
        <f>1 -(I39/G39)</f>
        <v>0.98</v>
      </c>
      <c r="I39" s="76">
        <v>6</v>
      </c>
      <c r="J39" s="200"/>
      <c r="K39" s="200"/>
      <c r="L39" s="201"/>
      <c r="M39" s="318"/>
      <c r="N39" s="318"/>
      <c r="O39" s="320"/>
      <c r="P39" s="320"/>
      <c r="Q39" s="204"/>
      <c r="R39" s="320"/>
      <c r="S39" s="320"/>
      <c r="T39" s="318"/>
      <c r="U39" s="320"/>
      <c r="V39" s="337"/>
    </row>
    <row r="40" spans="1:22" s="202" customFormat="1" ht="18" customHeight="1" x14ac:dyDescent="0.2">
      <c r="A40" s="154" t="s">
        <v>12</v>
      </c>
      <c r="B40" s="24" t="s">
        <v>13</v>
      </c>
      <c r="C40" s="25" t="s">
        <v>14</v>
      </c>
      <c r="D40" s="78">
        <v>2100</v>
      </c>
      <c r="E40" s="92">
        <v>2440</v>
      </c>
      <c r="F40" s="78">
        <v>3000</v>
      </c>
      <c r="G40" s="74">
        <v>300</v>
      </c>
      <c r="H40" s="75">
        <f t="shared" ref="H40" si="12">1 -(I40/G40)</f>
        <v>0.97666666666666668</v>
      </c>
      <c r="I40" s="76">
        <v>7</v>
      </c>
      <c r="J40" s="200"/>
      <c r="K40" s="200"/>
      <c r="L40" s="201"/>
      <c r="M40" s="318"/>
      <c r="N40" s="318"/>
      <c r="O40" s="320"/>
      <c r="P40" s="320"/>
      <c r="Q40" s="204"/>
      <c r="R40" s="320"/>
      <c r="S40" s="320"/>
      <c r="T40" s="318"/>
      <c r="U40" s="320"/>
      <c r="V40" s="337"/>
    </row>
    <row r="41" spans="1:22" s="5" customFormat="1" ht="18" customHeight="1" x14ac:dyDescent="0.2">
      <c r="A41" s="149" t="s">
        <v>101</v>
      </c>
      <c r="B41" s="6" t="s">
        <v>102</v>
      </c>
      <c r="C41" s="7" t="s">
        <v>203</v>
      </c>
      <c r="D41" s="9">
        <v>2115</v>
      </c>
      <c r="E41" s="89">
        <v>2455</v>
      </c>
      <c r="F41" s="9">
        <v>3130</v>
      </c>
      <c r="G41" s="10">
        <v>356</v>
      </c>
      <c r="H41" s="11">
        <f t="shared" si="10"/>
        <v>0.9438202247191011</v>
      </c>
      <c r="I41" s="16">
        <v>20</v>
      </c>
      <c r="J41" s="39"/>
      <c r="K41" s="39"/>
      <c r="L41" s="142"/>
      <c r="M41" s="318"/>
      <c r="N41" s="318"/>
      <c r="O41" s="320"/>
      <c r="P41" s="320"/>
      <c r="Q41" s="204"/>
      <c r="R41" s="320"/>
      <c r="S41" s="320"/>
      <c r="T41" s="318"/>
      <c r="U41" s="320"/>
      <c r="V41" s="337"/>
    </row>
    <row r="42" spans="1:22" s="5" customFormat="1" ht="18" customHeight="1" thickBot="1" x14ac:dyDescent="0.25">
      <c r="A42" s="308" t="s">
        <v>18</v>
      </c>
      <c r="B42" s="309" t="s">
        <v>19</v>
      </c>
      <c r="C42" s="310" t="s">
        <v>20</v>
      </c>
      <c r="D42" s="329">
        <v>1960</v>
      </c>
      <c r="E42" s="312">
        <v>2470</v>
      </c>
      <c r="F42" s="329">
        <v>2810</v>
      </c>
      <c r="G42" s="314">
        <v>350</v>
      </c>
      <c r="H42" s="315">
        <f t="shared" si="10"/>
        <v>0.97142857142857142</v>
      </c>
      <c r="I42" s="330">
        <v>10</v>
      </c>
      <c r="J42" s="39"/>
      <c r="K42" s="39"/>
      <c r="L42" s="142"/>
      <c r="M42" s="322"/>
      <c r="N42" s="322"/>
      <c r="O42" s="323"/>
      <c r="P42" s="323"/>
      <c r="Q42" s="321"/>
      <c r="R42" s="323"/>
      <c r="S42" s="323"/>
      <c r="T42" s="322"/>
      <c r="U42" s="323"/>
      <c r="V42" s="342"/>
    </row>
    <row r="43" spans="1:22" s="5" customFormat="1" ht="26.25" customHeight="1" x14ac:dyDescent="0.2">
      <c r="A43" s="270" t="s">
        <v>21</v>
      </c>
      <c r="B43" s="326" t="s">
        <v>22</v>
      </c>
      <c r="C43" s="272" t="s">
        <v>186</v>
      </c>
      <c r="D43" s="274">
        <v>2100</v>
      </c>
      <c r="E43" s="97">
        <v>2550</v>
      </c>
      <c r="F43" s="274">
        <v>3100</v>
      </c>
      <c r="G43" s="275">
        <v>296</v>
      </c>
      <c r="H43" s="327">
        <f t="shared" si="10"/>
        <v>0.97635135135135132</v>
      </c>
      <c r="I43" s="328">
        <v>7</v>
      </c>
      <c r="J43" s="245"/>
      <c r="K43" s="39"/>
      <c r="L43" s="142"/>
      <c r="M43" s="183"/>
      <c r="N43" s="183"/>
      <c r="O43" s="183"/>
      <c r="P43" s="183"/>
      <c r="Q43" s="170"/>
      <c r="R43" s="170"/>
      <c r="S43" s="170"/>
      <c r="T43" s="170"/>
      <c r="U43" s="184"/>
      <c r="V43" s="343"/>
    </row>
    <row r="44" spans="1:22" s="5" customFormat="1" ht="18" customHeight="1" x14ac:dyDescent="0.2">
      <c r="A44" s="156" t="s">
        <v>202</v>
      </c>
      <c r="B44" s="18" t="s">
        <v>23</v>
      </c>
      <c r="C44" s="19" t="s">
        <v>24</v>
      </c>
      <c r="D44" s="20">
        <v>2065</v>
      </c>
      <c r="E44" s="90">
        <v>2600</v>
      </c>
      <c r="F44" s="80"/>
      <c r="G44" s="21">
        <v>368</v>
      </c>
      <c r="H44" s="244">
        <f t="shared" ref="H44:H46" si="13">1 -(I44/G44)</f>
        <v>0.94565217391304346</v>
      </c>
      <c r="I44" s="116">
        <v>20</v>
      </c>
      <c r="J44" s="194"/>
      <c r="K44" s="194"/>
      <c r="L44" s="194"/>
      <c r="M44" s="183"/>
      <c r="N44" s="183"/>
      <c r="O44" s="183"/>
      <c r="P44" s="183"/>
      <c r="Q44" s="170"/>
      <c r="R44" s="170"/>
      <c r="S44" s="170"/>
      <c r="T44" s="170"/>
      <c r="U44" s="184"/>
      <c r="V44" s="343"/>
    </row>
    <row r="45" spans="1:22" s="5" customFormat="1" ht="18" customHeight="1" x14ac:dyDescent="0.2">
      <c r="A45" s="248" t="s">
        <v>220</v>
      </c>
      <c r="B45" s="249" t="s">
        <v>222</v>
      </c>
      <c r="C45" s="250" t="s">
        <v>221</v>
      </c>
      <c r="D45" s="251">
        <v>2300</v>
      </c>
      <c r="E45" s="251">
        <v>2684</v>
      </c>
      <c r="F45" s="251">
        <v>3400</v>
      </c>
      <c r="G45" s="218">
        <v>200</v>
      </c>
      <c r="H45" s="252">
        <f t="shared" si="13"/>
        <v>0.995</v>
      </c>
      <c r="I45" s="253">
        <v>1</v>
      </c>
      <c r="J45" s="194"/>
      <c r="K45" s="194"/>
      <c r="L45" s="194"/>
      <c r="M45" s="183"/>
      <c r="N45" s="183"/>
      <c r="O45" s="183"/>
      <c r="P45" s="183"/>
      <c r="Q45" s="170"/>
      <c r="R45" s="170"/>
      <c r="S45" s="170"/>
      <c r="T45" s="170"/>
      <c r="U45" s="184"/>
      <c r="V45" s="343"/>
    </row>
    <row r="46" spans="1:22" s="5" customFormat="1" ht="18" customHeight="1" x14ac:dyDescent="0.2">
      <c r="A46" s="110" t="s">
        <v>96</v>
      </c>
      <c r="B46" s="110" t="s">
        <v>97</v>
      </c>
      <c r="C46" s="111" t="s">
        <v>98</v>
      </c>
      <c r="D46" s="112">
        <v>2200</v>
      </c>
      <c r="E46" s="113">
        <v>2700</v>
      </c>
      <c r="F46" s="112">
        <v>3690</v>
      </c>
      <c r="G46" s="114">
        <v>294</v>
      </c>
      <c r="H46" s="115">
        <f t="shared" si="13"/>
        <v>1</v>
      </c>
      <c r="I46" s="116">
        <v>0</v>
      </c>
      <c r="J46" s="194"/>
      <c r="K46" s="194"/>
      <c r="L46" s="194"/>
      <c r="M46" s="183"/>
      <c r="N46" s="183"/>
      <c r="O46" s="183"/>
      <c r="P46" s="183"/>
      <c r="Q46" s="170"/>
      <c r="R46" s="170"/>
      <c r="S46" s="170"/>
      <c r="T46" s="170"/>
      <c r="U46" s="184"/>
      <c r="V46" s="343"/>
    </row>
    <row r="47" spans="1:22" s="5" customFormat="1" ht="18" customHeight="1" x14ac:dyDescent="0.2">
      <c r="A47" s="154" t="s">
        <v>170</v>
      </c>
      <c r="B47" s="24" t="s">
        <v>173</v>
      </c>
      <c r="C47" s="25" t="s">
        <v>182</v>
      </c>
      <c r="D47" s="59">
        <v>2068</v>
      </c>
      <c r="E47" s="97">
        <v>2783</v>
      </c>
      <c r="F47" s="59">
        <v>3682</v>
      </c>
      <c r="G47" s="27">
        <v>304</v>
      </c>
      <c r="H47" s="28">
        <f t="shared" ref="H47:H49" si="14">1 -(I47/G47)</f>
        <v>0.95065789473684215</v>
      </c>
      <c r="I47" s="29">
        <v>15</v>
      </c>
      <c r="J47" s="194"/>
      <c r="K47" s="194"/>
      <c r="L47" s="194"/>
      <c r="M47" s="144">
        <v>356</v>
      </c>
      <c r="N47" s="144">
        <v>87</v>
      </c>
      <c r="O47" s="144">
        <v>61</v>
      </c>
      <c r="P47" s="144">
        <v>79</v>
      </c>
      <c r="V47" s="344"/>
    </row>
    <row r="48" spans="1:22" s="5" customFormat="1" ht="18" customHeight="1" x14ac:dyDescent="0.2">
      <c r="A48" s="157" t="s">
        <v>157</v>
      </c>
      <c r="B48" s="66" t="s">
        <v>63</v>
      </c>
      <c r="C48" s="65" t="s">
        <v>64</v>
      </c>
      <c r="D48" s="79">
        <v>2000</v>
      </c>
      <c r="E48" s="91">
        <v>2800</v>
      </c>
      <c r="F48" s="79">
        <v>3400</v>
      </c>
      <c r="G48" s="81">
        <v>340</v>
      </c>
      <c r="H48" s="83">
        <f t="shared" si="14"/>
        <v>0.95294117647058818</v>
      </c>
      <c r="I48" s="84">
        <v>16</v>
      </c>
      <c r="J48" s="194"/>
      <c r="K48" s="194"/>
      <c r="L48" s="194"/>
      <c r="M48" s="183"/>
      <c r="N48" s="183"/>
      <c r="O48" s="183"/>
      <c r="P48" s="183"/>
      <c r="Q48" s="170"/>
      <c r="R48" s="170"/>
      <c r="S48" s="170"/>
      <c r="T48" s="170"/>
      <c r="U48" s="184"/>
      <c r="V48" s="343"/>
    </row>
    <row r="49" spans="1:22" s="5" customFormat="1" ht="18" customHeight="1" x14ac:dyDescent="0.2">
      <c r="A49" s="110" t="s">
        <v>9</v>
      </c>
      <c r="B49" s="110" t="s">
        <v>10</v>
      </c>
      <c r="C49" s="111" t="s">
        <v>11</v>
      </c>
      <c r="D49" s="112">
        <v>2251</v>
      </c>
      <c r="E49" s="113">
        <v>2914</v>
      </c>
      <c r="F49" s="112">
        <v>3030</v>
      </c>
      <c r="G49" s="114">
        <v>304</v>
      </c>
      <c r="H49" s="115">
        <f t="shared" si="14"/>
        <v>0.97039473684210531</v>
      </c>
      <c r="I49" s="116">
        <v>9</v>
      </c>
      <c r="J49" s="194"/>
      <c r="K49" s="194"/>
      <c r="L49" s="194"/>
      <c r="M49" s="183"/>
      <c r="N49" s="183"/>
      <c r="O49" s="183"/>
      <c r="P49" s="183"/>
      <c r="Q49" s="170"/>
      <c r="R49" s="170"/>
      <c r="S49" s="170"/>
      <c r="T49" s="170"/>
      <c r="U49" s="184"/>
      <c r="V49" s="343"/>
    </row>
    <row r="50" spans="1:22" s="5" customFormat="1" ht="18" customHeight="1" x14ac:dyDescent="0.2">
      <c r="A50" s="154" t="s">
        <v>113</v>
      </c>
      <c r="B50" s="24" t="s">
        <v>114</v>
      </c>
      <c r="C50" s="25" t="s">
        <v>238</v>
      </c>
      <c r="D50" s="59">
        <v>2500</v>
      </c>
      <c r="E50" s="97">
        <v>3000</v>
      </c>
      <c r="F50" s="59">
        <v>4000</v>
      </c>
      <c r="G50" s="27">
        <v>282</v>
      </c>
      <c r="H50" s="28">
        <f t="shared" si="10"/>
        <v>0.9042553191489362</v>
      </c>
      <c r="I50" s="29">
        <v>27</v>
      </c>
      <c r="J50" s="39"/>
      <c r="K50" s="39"/>
      <c r="L50" s="142"/>
      <c r="M50" s="143"/>
      <c r="N50" s="143"/>
      <c r="O50" s="143"/>
      <c r="P50" s="143"/>
      <c r="Q50" s="145"/>
      <c r="R50" s="145"/>
      <c r="S50" s="145"/>
      <c r="T50" s="145"/>
      <c r="U50" s="146"/>
      <c r="V50" s="345"/>
    </row>
    <row r="51" spans="1:22" s="5" customFormat="1" ht="18" customHeight="1" x14ac:dyDescent="0.2">
      <c r="A51" s="155" t="s">
        <v>235</v>
      </c>
      <c r="B51" s="102" t="s">
        <v>236</v>
      </c>
      <c r="C51" s="103" t="s">
        <v>239</v>
      </c>
      <c r="D51" s="107">
        <v>2374</v>
      </c>
      <c r="E51" s="108">
        <v>3044</v>
      </c>
      <c r="F51" s="107">
        <v>4244</v>
      </c>
      <c r="G51" s="109">
        <v>400</v>
      </c>
      <c r="H51" s="105">
        <f t="shared" ref="H51" si="15">1 -(I51/G51)</f>
        <v>0.45499999999999996</v>
      </c>
      <c r="I51" s="221">
        <v>218</v>
      </c>
      <c r="J51" s="39"/>
      <c r="K51" s="39"/>
      <c r="L51" s="142"/>
      <c r="M51" s="143"/>
      <c r="N51" s="143"/>
      <c r="O51" s="143"/>
      <c r="P51" s="143"/>
      <c r="Q51" s="145"/>
      <c r="R51" s="145"/>
      <c r="S51" s="145"/>
      <c r="T51" s="145"/>
      <c r="U51" s="146"/>
      <c r="V51" s="345"/>
    </row>
    <row r="52" spans="1:22" s="5" customFormat="1" ht="18" customHeight="1" thickBot="1" x14ac:dyDescent="0.25">
      <c r="A52" s="263" t="s">
        <v>169</v>
      </c>
      <c r="B52" s="263" t="s">
        <v>171</v>
      </c>
      <c r="C52" s="264" t="s">
        <v>172</v>
      </c>
      <c r="D52" s="265">
        <v>2350</v>
      </c>
      <c r="E52" s="266">
        <v>3200</v>
      </c>
      <c r="F52" s="265">
        <v>4250</v>
      </c>
      <c r="G52" s="267">
        <v>320</v>
      </c>
      <c r="H52" s="268">
        <f t="shared" ref="H52" si="16">1 -(I52/G52)</f>
        <v>0.86562499999999998</v>
      </c>
      <c r="I52" s="269">
        <v>43</v>
      </c>
      <c r="J52" s="245"/>
      <c r="K52" s="39"/>
      <c r="L52" s="142"/>
      <c r="M52" s="143"/>
      <c r="N52" s="143"/>
      <c r="O52" s="143"/>
      <c r="P52" s="143"/>
      <c r="Q52" s="145"/>
      <c r="R52" s="145"/>
      <c r="S52" s="145"/>
      <c r="T52" s="145"/>
      <c r="U52" s="146"/>
      <c r="V52" s="345"/>
    </row>
    <row r="53" spans="1:22" s="5" customFormat="1" ht="18" customHeight="1" x14ac:dyDescent="0.2">
      <c r="A53" s="185" t="s">
        <v>115</v>
      </c>
      <c r="B53" s="188"/>
      <c r="C53" s="189" t="s">
        <v>148</v>
      </c>
      <c r="D53" s="190">
        <f>MEDIAN(D6:D52)</f>
        <v>1900</v>
      </c>
      <c r="E53" s="191">
        <f>MEDIAN(E6:E52)</f>
        <v>2200</v>
      </c>
      <c r="F53" s="190">
        <f>MEDIAN(F6:F52)</f>
        <v>2399.5</v>
      </c>
      <c r="G53" s="192">
        <f>SUM(G5:G52)</f>
        <v>12199</v>
      </c>
      <c r="H53" s="193">
        <f>1 -(I53/G53)</f>
        <v>0.95745552914173293</v>
      </c>
      <c r="I53" s="262">
        <f>SUM(I5:I52)</f>
        <v>519</v>
      </c>
      <c r="J53" s="39"/>
      <c r="K53" s="39"/>
      <c r="L53" s="39"/>
      <c r="M53" s="171" t="s">
        <v>237</v>
      </c>
      <c r="N53" s="171" t="s">
        <v>214</v>
      </c>
      <c r="O53" s="171" t="s">
        <v>215</v>
      </c>
      <c r="P53" s="171" t="s">
        <v>183</v>
      </c>
      <c r="Q53" s="171" t="s">
        <v>184</v>
      </c>
      <c r="R53" s="172">
        <v>811</v>
      </c>
      <c r="S53" s="172">
        <v>700</v>
      </c>
      <c r="T53" s="172">
        <v>546</v>
      </c>
      <c r="U53" s="173">
        <v>570</v>
      </c>
      <c r="V53" s="346">
        <v>788</v>
      </c>
    </row>
    <row r="54" spans="1:22" s="120" customFormat="1" ht="18" customHeight="1" x14ac:dyDescent="0.2">
      <c r="A54" s="158" t="s">
        <v>145</v>
      </c>
      <c r="B54" s="6" t="s">
        <v>122</v>
      </c>
      <c r="C54" s="7" t="s">
        <v>187</v>
      </c>
      <c r="D54" s="8">
        <v>520</v>
      </c>
      <c r="E54" s="88">
        <v>570</v>
      </c>
      <c r="F54" s="8">
        <v>600</v>
      </c>
      <c r="G54" s="95">
        <v>276</v>
      </c>
      <c r="H54" s="17">
        <f t="shared" ref="H54:H60" si="17">1 -(I54/G54)</f>
        <v>1</v>
      </c>
      <c r="I54" s="33">
        <v>0</v>
      </c>
      <c r="J54" s="196"/>
      <c r="K54" s="197"/>
      <c r="L54" s="198"/>
      <c r="M54" s="41"/>
      <c r="N54" s="41"/>
      <c r="O54" s="41"/>
      <c r="P54" s="41"/>
      <c r="Q54" s="41"/>
      <c r="R54" s="68"/>
      <c r="S54" s="68"/>
      <c r="T54" s="68"/>
      <c r="U54" s="68"/>
      <c r="V54" s="347"/>
    </row>
    <row r="55" spans="1:22" s="120" customFormat="1" ht="18" customHeight="1" x14ac:dyDescent="0.2">
      <c r="A55" s="149" t="s">
        <v>135</v>
      </c>
      <c r="B55" s="6" t="s">
        <v>136</v>
      </c>
      <c r="C55" s="7" t="s">
        <v>204</v>
      </c>
      <c r="D55" s="12"/>
      <c r="E55" s="88">
        <v>650</v>
      </c>
      <c r="F55" s="8">
        <v>700</v>
      </c>
      <c r="G55" s="95">
        <v>41</v>
      </c>
      <c r="H55" s="11">
        <f t="shared" si="17"/>
        <v>1</v>
      </c>
      <c r="I55" s="16">
        <v>0</v>
      </c>
      <c r="J55" s="196"/>
      <c r="K55" s="197"/>
      <c r="L55" s="198"/>
      <c r="M55" s="41"/>
      <c r="N55" s="41"/>
      <c r="O55" s="41"/>
      <c r="P55" s="41"/>
      <c r="Q55" s="41"/>
      <c r="R55" s="68"/>
      <c r="S55" s="68"/>
      <c r="T55" s="68"/>
      <c r="U55" s="68"/>
      <c r="V55" s="347"/>
    </row>
    <row r="56" spans="1:22" s="120" customFormat="1" ht="18" customHeight="1" x14ac:dyDescent="0.2">
      <c r="A56" s="149" t="s">
        <v>131</v>
      </c>
      <c r="B56" s="6" t="s">
        <v>132</v>
      </c>
      <c r="C56" s="7" t="s">
        <v>190</v>
      </c>
      <c r="D56" s="12"/>
      <c r="E56" s="88">
        <v>655</v>
      </c>
      <c r="F56" s="8">
        <v>725</v>
      </c>
      <c r="G56" s="95">
        <v>79</v>
      </c>
      <c r="H56" s="11">
        <f t="shared" si="17"/>
        <v>1</v>
      </c>
      <c r="I56" s="16">
        <v>0</v>
      </c>
      <c r="J56" s="196"/>
      <c r="K56" s="197"/>
      <c r="L56" s="198"/>
      <c r="M56" s="41"/>
      <c r="N56" s="41"/>
      <c r="O56" s="41"/>
      <c r="P56" s="41"/>
      <c r="Q56" s="41"/>
      <c r="R56" s="68"/>
      <c r="S56" s="68"/>
      <c r="T56" s="68"/>
      <c r="U56" s="68"/>
      <c r="V56" s="347"/>
    </row>
    <row r="57" spans="1:22" s="120" customFormat="1" ht="18" customHeight="1" x14ac:dyDescent="0.2">
      <c r="A57" s="149" t="s">
        <v>142</v>
      </c>
      <c r="B57" s="6" t="s">
        <v>143</v>
      </c>
      <c r="C57" s="7" t="s">
        <v>189</v>
      </c>
      <c r="D57" s="8">
        <v>545</v>
      </c>
      <c r="E57" s="88">
        <v>579</v>
      </c>
      <c r="F57" s="12"/>
      <c r="G57" s="95">
        <v>41</v>
      </c>
      <c r="H57" s="11">
        <f t="shared" si="17"/>
        <v>1</v>
      </c>
      <c r="I57" s="16">
        <v>0</v>
      </c>
      <c r="J57" s="196"/>
      <c r="K57" s="197"/>
      <c r="L57" s="198"/>
      <c r="M57" s="41"/>
      <c r="N57" s="41"/>
      <c r="O57" s="41"/>
      <c r="P57" s="41"/>
      <c r="Q57" s="41"/>
      <c r="R57" s="68"/>
      <c r="S57" s="68"/>
      <c r="T57" s="68"/>
      <c r="U57" s="68"/>
      <c r="V57" s="347"/>
    </row>
    <row r="58" spans="1:22" s="120" customFormat="1" ht="18" customHeight="1" x14ac:dyDescent="0.2">
      <c r="A58" s="151" t="s">
        <v>120</v>
      </c>
      <c r="B58" s="13" t="s">
        <v>121</v>
      </c>
      <c r="C58" s="14" t="s">
        <v>191</v>
      </c>
      <c r="D58" s="15">
        <v>530</v>
      </c>
      <c r="E58" s="88">
        <v>650</v>
      </c>
      <c r="F58" s="15">
        <v>750</v>
      </c>
      <c r="G58" s="95">
        <v>47</v>
      </c>
      <c r="H58" s="82">
        <f t="shared" si="17"/>
        <v>1</v>
      </c>
      <c r="I58" s="119">
        <v>0</v>
      </c>
      <c r="J58" s="196"/>
      <c r="K58" s="197"/>
      <c r="L58" s="198"/>
      <c r="M58" s="41"/>
      <c r="N58" s="41"/>
      <c r="O58" s="41"/>
      <c r="P58" s="41"/>
      <c r="Q58" s="41"/>
      <c r="R58" s="68"/>
      <c r="S58" s="68"/>
      <c r="T58" s="68"/>
      <c r="U58" s="68"/>
      <c r="V58" s="347"/>
    </row>
    <row r="59" spans="1:22" s="120" customFormat="1" ht="18" customHeight="1" x14ac:dyDescent="0.2">
      <c r="A59" s="149" t="s">
        <v>147</v>
      </c>
      <c r="B59" s="6" t="s">
        <v>116</v>
      </c>
      <c r="C59" s="7" t="s">
        <v>205</v>
      </c>
      <c r="D59" s="8">
        <v>575</v>
      </c>
      <c r="E59" s="88">
        <v>675</v>
      </c>
      <c r="F59" s="12"/>
      <c r="G59" s="95">
        <v>30</v>
      </c>
      <c r="H59" s="11">
        <f t="shared" si="17"/>
        <v>1</v>
      </c>
      <c r="I59" s="16">
        <v>0</v>
      </c>
      <c r="J59" s="196"/>
      <c r="K59" s="197"/>
      <c r="L59" s="198"/>
      <c r="M59" s="41"/>
      <c r="N59" s="41"/>
      <c r="O59" s="41"/>
      <c r="P59" s="41"/>
      <c r="Q59" s="41"/>
      <c r="R59" s="68"/>
      <c r="S59" s="68"/>
      <c r="T59" s="68"/>
      <c r="U59" s="68"/>
      <c r="V59" s="347"/>
    </row>
    <row r="60" spans="1:22" s="120" customFormat="1" ht="20.25" customHeight="1" x14ac:dyDescent="0.2">
      <c r="A60" s="149" t="s">
        <v>126</v>
      </c>
      <c r="B60" s="6" t="s">
        <v>127</v>
      </c>
      <c r="C60" s="7" t="s">
        <v>125</v>
      </c>
      <c r="D60" s="8">
        <v>612</v>
      </c>
      <c r="E60" s="88">
        <v>719</v>
      </c>
      <c r="F60" s="12"/>
      <c r="G60" s="95">
        <v>41</v>
      </c>
      <c r="H60" s="11">
        <f t="shared" si="17"/>
        <v>1</v>
      </c>
      <c r="I60" s="16">
        <v>0</v>
      </c>
      <c r="J60" s="196"/>
      <c r="K60" s="197"/>
      <c r="L60" s="198"/>
      <c r="M60" s="41"/>
      <c r="N60" s="41"/>
      <c r="O60" s="41"/>
      <c r="P60" s="41"/>
      <c r="Q60" s="41"/>
      <c r="R60" s="68"/>
      <c r="S60" s="68"/>
      <c r="T60" s="68"/>
      <c r="U60" s="68"/>
      <c r="V60" s="347"/>
    </row>
    <row r="61" spans="1:22" s="5" customFormat="1" ht="21.75" customHeight="1" thickBot="1" x14ac:dyDescent="0.25">
      <c r="A61" s="149" t="s">
        <v>123</v>
      </c>
      <c r="B61" s="6" t="s">
        <v>124</v>
      </c>
      <c r="C61" s="7" t="s">
        <v>125</v>
      </c>
      <c r="D61" s="8">
        <v>619</v>
      </c>
      <c r="E61" s="88">
        <v>747</v>
      </c>
      <c r="F61" s="12"/>
      <c r="G61" s="95">
        <v>65</v>
      </c>
      <c r="H61" s="11">
        <f t="shared" ref="H61:H69" si="18">1 -(I61/G61)</f>
        <v>1</v>
      </c>
      <c r="I61" s="70">
        <v>0</v>
      </c>
      <c r="J61" s="69"/>
      <c r="K61" s="45"/>
      <c r="L61" s="67"/>
      <c r="M61" s="42" t="s">
        <v>152</v>
      </c>
      <c r="N61" s="42" t="s">
        <v>152</v>
      </c>
      <c r="O61" s="42" t="s">
        <v>152</v>
      </c>
      <c r="P61" s="42" t="s">
        <v>152</v>
      </c>
      <c r="Q61" s="42" t="s">
        <v>152</v>
      </c>
      <c r="R61" s="42" t="s">
        <v>152</v>
      </c>
      <c r="S61" s="42" t="s">
        <v>152</v>
      </c>
      <c r="T61" s="42" t="s">
        <v>152</v>
      </c>
      <c r="U61" s="42" t="s">
        <v>152</v>
      </c>
      <c r="V61" s="348" t="s">
        <v>152</v>
      </c>
    </row>
    <row r="62" spans="1:22" s="5" customFormat="1" ht="21.75" customHeight="1" thickTop="1" thickBot="1" x14ac:dyDescent="0.25">
      <c r="A62" s="155" t="s">
        <v>138</v>
      </c>
      <c r="B62" s="102" t="s">
        <v>139</v>
      </c>
      <c r="C62" s="103" t="s">
        <v>125</v>
      </c>
      <c r="D62" s="104">
        <v>644</v>
      </c>
      <c r="E62" s="254">
        <v>790</v>
      </c>
      <c r="F62" s="232"/>
      <c r="G62" s="255">
        <v>45</v>
      </c>
      <c r="H62" s="105">
        <f t="shared" si="18"/>
        <v>1</v>
      </c>
      <c r="I62" s="32">
        <v>0</v>
      </c>
      <c r="J62" s="64">
        <v>33</v>
      </c>
      <c r="K62" s="64">
        <v>44</v>
      </c>
      <c r="L62" s="64"/>
      <c r="M62" s="195" t="s">
        <v>231</v>
      </c>
      <c r="N62" s="195" t="s">
        <v>219</v>
      </c>
      <c r="O62" s="195" t="s">
        <v>193</v>
      </c>
      <c r="P62" s="50">
        <v>30</v>
      </c>
      <c r="Q62" s="50">
        <v>33</v>
      </c>
      <c r="R62" s="50">
        <v>18</v>
      </c>
      <c r="S62" s="50">
        <v>10</v>
      </c>
      <c r="T62" s="50">
        <v>20</v>
      </c>
      <c r="U62" s="50">
        <v>33</v>
      </c>
      <c r="V62" s="349">
        <v>44</v>
      </c>
    </row>
    <row r="63" spans="1:22" s="5" customFormat="1" ht="21" customHeight="1" thickTop="1" x14ac:dyDescent="0.2">
      <c r="A63" s="110" t="s">
        <v>128</v>
      </c>
      <c r="B63" s="110" t="s">
        <v>129</v>
      </c>
      <c r="C63" s="111" t="s">
        <v>130</v>
      </c>
      <c r="D63" s="256"/>
      <c r="E63" s="257">
        <v>866</v>
      </c>
      <c r="F63" s="258">
        <v>996</v>
      </c>
      <c r="G63" s="259">
        <v>100</v>
      </c>
      <c r="H63" s="243">
        <f t="shared" ref="H63:H64" si="19">1 -(I63/G63)</f>
        <v>1</v>
      </c>
      <c r="I63" s="246">
        <v>0</v>
      </c>
      <c r="J63" s="98"/>
      <c r="K63" s="41"/>
      <c r="L63" s="41"/>
      <c r="M63" s="43" t="s">
        <v>242</v>
      </c>
      <c r="N63" s="43" t="s">
        <v>167</v>
      </c>
      <c r="O63" s="43" t="s">
        <v>167</v>
      </c>
      <c r="P63" s="43" t="s">
        <v>167</v>
      </c>
      <c r="Q63" s="43" t="s">
        <v>167</v>
      </c>
      <c r="R63" s="43" t="s">
        <v>167</v>
      </c>
      <c r="S63" s="43" t="s">
        <v>167</v>
      </c>
      <c r="T63" s="43" t="s">
        <v>167</v>
      </c>
      <c r="U63" s="43" t="s">
        <v>156</v>
      </c>
      <c r="V63" s="350" t="s">
        <v>156</v>
      </c>
    </row>
    <row r="64" spans="1:22" s="5" customFormat="1" ht="24" customHeight="1" x14ac:dyDescent="0.2">
      <c r="A64" s="110" t="s">
        <v>119</v>
      </c>
      <c r="B64" s="110" t="s">
        <v>207</v>
      </c>
      <c r="C64" s="111" t="s">
        <v>208</v>
      </c>
      <c r="D64" s="256"/>
      <c r="E64" s="257">
        <v>850</v>
      </c>
      <c r="F64" s="258">
        <v>900</v>
      </c>
      <c r="G64" s="259">
        <v>92</v>
      </c>
      <c r="H64" s="243">
        <f t="shared" si="19"/>
        <v>1</v>
      </c>
      <c r="I64" s="246">
        <v>0</v>
      </c>
      <c r="J64" s="98"/>
      <c r="K64" s="41"/>
      <c r="L64" s="41"/>
      <c r="M64" s="43"/>
      <c r="N64" s="43"/>
      <c r="O64" s="43"/>
      <c r="P64" s="43"/>
      <c r="Q64" s="43"/>
      <c r="R64" s="43"/>
      <c r="S64" s="43"/>
      <c r="T64" s="43"/>
      <c r="U64" s="43"/>
      <c r="V64" s="350"/>
    </row>
    <row r="65" spans="1:25" s="5" customFormat="1" ht="15.6" customHeight="1" x14ac:dyDescent="0.2">
      <c r="A65" s="110" t="s">
        <v>133</v>
      </c>
      <c r="B65" s="110" t="s">
        <v>134</v>
      </c>
      <c r="C65" s="111" t="s">
        <v>209</v>
      </c>
      <c r="D65" s="256"/>
      <c r="E65" s="257">
        <v>1048</v>
      </c>
      <c r="F65" s="258">
        <v>1200</v>
      </c>
      <c r="G65" s="259">
        <v>160</v>
      </c>
      <c r="H65" s="243">
        <f t="shared" ref="H65" si="20">1 -(I65/G65)</f>
        <v>1</v>
      </c>
      <c r="I65" s="246">
        <v>0</v>
      </c>
      <c r="J65" s="98"/>
      <c r="K65" s="41"/>
      <c r="L65" s="41"/>
      <c r="M65" s="43"/>
      <c r="N65" s="43"/>
      <c r="O65" s="43"/>
      <c r="P65" s="43"/>
      <c r="Q65" s="43"/>
      <c r="R65" s="43"/>
      <c r="S65" s="43"/>
      <c r="T65" s="43"/>
      <c r="U65" s="43"/>
      <c r="V65" s="350"/>
    </row>
    <row r="66" spans="1:25" s="5" customFormat="1" ht="15.6" customHeight="1" x14ac:dyDescent="0.2">
      <c r="A66" s="110" t="s">
        <v>137</v>
      </c>
      <c r="B66" s="110" t="s">
        <v>210</v>
      </c>
      <c r="C66" s="111" t="s">
        <v>125</v>
      </c>
      <c r="D66" s="260">
        <v>772</v>
      </c>
      <c r="E66" s="261">
        <v>933</v>
      </c>
      <c r="F66" s="112">
        <v>1128</v>
      </c>
      <c r="G66" s="118">
        <v>35</v>
      </c>
      <c r="H66" s="115">
        <f>1 -(I66/G66)</f>
        <v>1</v>
      </c>
      <c r="I66" s="116">
        <v>0</v>
      </c>
      <c r="J66" s="98"/>
      <c r="K66" s="41"/>
      <c r="L66" s="41"/>
      <c r="M66" s="43"/>
      <c r="N66" s="43"/>
      <c r="O66" s="43"/>
      <c r="P66" s="43"/>
      <c r="Q66" s="43"/>
      <c r="R66" s="43"/>
      <c r="S66" s="43"/>
      <c r="T66" s="43"/>
      <c r="U66" s="43"/>
      <c r="V66" s="350"/>
    </row>
    <row r="67" spans="1:25" s="5" customFormat="1" ht="15.6" customHeight="1" x14ac:dyDescent="0.2">
      <c r="A67" s="160" t="s">
        <v>211</v>
      </c>
      <c r="B67" s="126" t="s">
        <v>212</v>
      </c>
      <c r="C67" s="127" t="s">
        <v>213</v>
      </c>
      <c r="D67" s="128"/>
      <c r="E67" s="129">
        <v>988</v>
      </c>
      <c r="F67" s="130">
        <v>1146</v>
      </c>
      <c r="G67" s="131">
        <v>304</v>
      </c>
      <c r="H67" s="132">
        <f>1 -(I67/G67)</f>
        <v>1</v>
      </c>
      <c r="I67" s="133">
        <v>0</v>
      </c>
      <c r="J67" s="41"/>
      <c r="K67" s="41"/>
      <c r="L67" s="41"/>
      <c r="M67" s="43"/>
      <c r="N67" s="43"/>
      <c r="O67" s="43"/>
      <c r="P67" s="43"/>
      <c r="Q67" s="43"/>
      <c r="R67" s="43"/>
      <c r="S67" s="43"/>
      <c r="T67" s="43"/>
      <c r="U67" s="43"/>
      <c r="V67" s="350"/>
    </row>
    <row r="68" spans="1:25" s="5" customFormat="1" ht="18" customHeight="1" x14ac:dyDescent="0.2">
      <c r="A68" s="154" t="s">
        <v>117</v>
      </c>
      <c r="B68" s="24" t="s">
        <v>177</v>
      </c>
      <c r="C68" s="25" t="s">
        <v>118</v>
      </c>
      <c r="D68" s="99">
        <v>753</v>
      </c>
      <c r="E68" s="94"/>
      <c r="F68" s="26"/>
      <c r="G68" s="118">
        <v>39</v>
      </c>
      <c r="H68" s="28">
        <f>1 -(I68/G68)</f>
        <v>1</v>
      </c>
      <c r="I68" s="101">
        <v>0</v>
      </c>
      <c r="J68" s="41"/>
      <c r="K68" s="41"/>
      <c r="L68" s="41"/>
      <c r="M68" s="41"/>
      <c r="N68" s="41"/>
      <c r="O68" s="41"/>
      <c r="P68" s="43"/>
      <c r="Q68" s="43"/>
      <c r="R68" s="43"/>
      <c r="S68" s="43"/>
      <c r="T68" s="43"/>
      <c r="U68" s="43"/>
      <c r="V68" s="350"/>
    </row>
    <row r="69" spans="1:25" s="5" customFormat="1" ht="18" customHeight="1" thickBot="1" x14ac:dyDescent="0.25">
      <c r="A69" s="159" t="s">
        <v>140</v>
      </c>
      <c r="B69" s="134" t="s">
        <v>141</v>
      </c>
      <c r="C69" s="135" t="s">
        <v>188</v>
      </c>
      <c r="D69" s="136"/>
      <c r="E69" s="137"/>
      <c r="F69" s="138">
        <v>795</v>
      </c>
      <c r="G69" s="139">
        <v>35</v>
      </c>
      <c r="H69" s="140">
        <f t="shared" si="18"/>
        <v>1</v>
      </c>
      <c r="I69" s="141">
        <v>0</v>
      </c>
      <c r="J69" s="117"/>
      <c r="K69" s="46"/>
      <c r="L69" s="67"/>
      <c r="M69" s="41"/>
      <c r="N69" s="41"/>
      <c r="O69" s="41"/>
      <c r="P69" s="125"/>
      <c r="Q69" s="125"/>
      <c r="R69" s="125"/>
      <c r="S69" s="125"/>
      <c r="T69" s="125"/>
      <c r="U69" s="125"/>
      <c r="V69" s="351"/>
    </row>
    <row r="70" spans="1:25" s="5" customFormat="1" ht="18" customHeight="1" thickBot="1" x14ac:dyDescent="0.25">
      <c r="A70" s="160"/>
      <c r="B70" s="126"/>
      <c r="C70" s="127"/>
      <c r="D70" s="128"/>
      <c r="E70" s="129"/>
      <c r="F70" s="130"/>
      <c r="G70" s="131"/>
      <c r="H70" s="132"/>
      <c r="I70" s="133"/>
      <c r="J70" s="98"/>
      <c r="K70" s="41"/>
      <c r="L70" s="67"/>
      <c r="M70" s="37" t="s">
        <v>161</v>
      </c>
      <c r="N70" s="37" t="s">
        <v>161</v>
      </c>
      <c r="O70" s="37" t="s">
        <v>161</v>
      </c>
      <c r="P70" s="37" t="s">
        <v>161</v>
      </c>
      <c r="Q70" s="37" t="s">
        <v>161</v>
      </c>
      <c r="R70" s="37" t="s">
        <v>161</v>
      </c>
      <c r="S70" s="37" t="s">
        <v>161</v>
      </c>
      <c r="T70" s="37" t="s">
        <v>161</v>
      </c>
      <c r="U70" s="37" t="s">
        <v>161</v>
      </c>
      <c r="V70" s="352" t="s">
        <v>151</v>
      </c>
    </row>
    <row r="71" spans="1:25" s="5" customFormat="1" ht="18" customHeight="1" thickTop="1" thickBot="1" x14ac:dyDescent="0.25">
      <c r="A71" s="160"/>
      <c r="B71" s="126"/>
      <c r="C71" s="127"/>
      <c r="D71" s="128"/>
      <c r="E71" s="129"/>
      <c r="F71" s="130"/>
      <c r="G71" s="131"/>
      <c r="H71" s="132"/>
      <c r="I71" s="133"/>
      <c r="J71" s="72" t="s">
        <v>161</v>
      </c>
      <c r="K71" s="47" t="s">
        <v>151</v>
      </c>
      <c r="L71" s="71"/>
      <c r="M71" s="49">
        <v>0</v>
      </c>
      <c r="N71" s="49">
        <v>0</v>
      </c>
      <c r="O71" s="49">
        <v>6</v>
      </c>
      <c r="P71" s="49">
        <v>6</v>
      </c>
      <c r="Q71" s="49">
        <v>7</v>
      </c>
      <c r="R71" s="49">
        <v>12</v>
      </c>
      <c r="S71" s="49">
        <v>33</v>
      </c>
      <c r="T71" s="49">
        <v>9</v>
      </c>
      <c r="U71" s="49">
        <v>12</v>
      </c>
      <c r="V71" s="353">
        <v>10</v>
      </c>
    </row>
    <row r="72" spans="1:25" s="5" customFormat="1" ht="18" customHeight="1" thickTop="1" x14ac:dyDescent="0.2">
      <c r="A72" s="154"/>
      <c r="B72" s="24"/>
      <c r="C72" s="25"/>
      <c r="D72" s="99"/>
      <c r="E72" s="94"/>
      <c r="F72" s="199"/>
      <c r="G72" s="123"/>
      <c r="H72" s="28"/>
      <c r="I72" s="29"/>
      <c r="J72" s="124"/>
      <c r="K72" s="37"/>
      <c r="L72" s="71"/>
      <c r="M72" s="48" t="s">
        <v>166</v>
      </c>
      <c r="N72" s="48" t="s">
        <v>166</v>
      </c>
      <c r="O72" s="48" t="s">
        <v>166</v>
      </c>
      <c r="P72" s="48" t="s">
        <v>166</v>
      </c>
      <c r="Q72" s="48" t="s">
        <v>166</v>
      </c>
      <c r="R72" s="48" t="s">
        <v>166</v>
      </c>
      <c r="S72" s="48" t="s">
        <v>166</v>
      </c>
      <c r="T72" s="48" t="s">
        <v>166</v>
      </c>
      <c r="U72" s="48" t="s">
        <v>155</v>
      </c>
      <c r="V72" s="354" t="s">
        <v>155</v>
      </c>
    </row>
    <row r="73" spans="1:25" ht="16.149999999999999" customHeight="1" x14ac:dyDescent="0.2">
      <c r="A73" s="161" t="s">
        <v>144</v>
      </c>
      <c r="B73" s="30"/>
      <c r="C73" s="31" t="s">
        <v>148</v>
      </c>
      <c r="D73" s="121">
        <f>MEDIAN(D54:D71)</f>
        <v>612</v>
      </c>
      <c r="E73" s="121">
        <f>MEDIAN(E54:E71)</f>
        <v>733</v>
      </c>
      <c r="F73" s="121">
        <f>MEDIAN(F54:F71)</f>
        <v>847.5</v>
      </c>
      <c r="G73" s="54">
        <f>SUM(G61:G71)</f>
        <v>875</v>
      </c>
      <c r="H73" s="73">
        <f>1 -(I73/G73)</f>
        <v>1</v>
      </c>
      <c r="I73" s="55">
        <f t="shared" ref="I73:N73" si="21">SUM(I61:I71)</f>
        <v>0</v>
      </c>
      <c r="J73" s="55">
        <f t="shared" si="21"/>
        <v>33</v>
      </c>
      <c r="K73" s="55">
        <f t="shared" si="21"/>
        <v>44</v>
      </c>
      <c r="L73" s="55">
        <f t="shared" si="21"/>
        <v>0</v>
      </c>
      <c r="M73" s="55">
        <f t="shared" si="21"/>
        <v>0</v>
      </c>
      <c r="N73" s="55">
        <f t="shared" si="21"/>
        <v>0</v>
      </c>
      <c r="O73" s="55">
        <f t="shared" ref="O73:V73" si="22">SUM(O61:O71)</f>
        <v>6</v>
      </c>
      <c r="P73" s="55">
        <f t="shared" si="22"/>
        <v>36</v>
      </c>
      <c r="Q73" s="55">
        <f t="shared" si="22"/>
        <v>40</v>
      </c>
      <c r="R73" s="55">
        <f t="shared" si="22"/>
        <v>30</v>
      </c>
      <c r="S73" s="55">
        <f t="shared" si="22"/>
        <v>43</v>
      </c>
      <c r="T73" s="55">
        <f t="shared" si="22"/>
        <v>29</v>
      </c>
      <c r="U73" s="55">
        <f t="shared" si="22"/>
        <v>45</v>
      </c>
      <c r="V73" s="355">
        <f t="shared" si="22"/>
        <v>54</v>
      </c>
      <c r="Y73" s="52"/>
    </row>
    <row r="74" spans="1:25" ht="16.149999999999999" customHeight="1" thickBot="1" x14ac:dyDescent="0.25">
      <c r="A74" s="162" t="s">
        <v>149</v>
      </c>
      <c r="B74" s="163"/>
      <c r="C74" s="164" t="s">
        <v>148</v>
      </c>
      <c r="D74" s="165">
        <f>MEDIAN(D8:D73)</f>
        <v>1699</v>
      </c>
      <c r="E74" s="165">
        <f>MEDIAN(E8:E73)</f>
        <v>1530</v>
      </c>
      <c r="F74" s="166">
        <f>MEDIAN(F8:F71)</f>
        <v>1674</v>
      </c>
      <c r="G74" s="167">
        <f>SUM(G53+G73)</f>
        <v>13074</v>
      </c>
      <c r="H74" s="168">
        <f>1 -(I74/G74)</f>
        <v>0.96030289123451129</v>
      </c>
      <c r="I74" s="169">
        <f t="shared" ref="I74:N74" si="23">SUM(I53+I73)</f>
        <v>519</v>
      </c>
      <c r="J74" s="169">
        <f t="shared" si="23"/>
        <v>33</v>
      </c>
      <c r="K74" s="169">
        <f t="shared" si="23"/>
        <v>44</v>
      </c>
      <c r="L74" s="169">
        <f t="shared" si="23"/>
        <v>0</v>
      </c>
      <c r="M74" s="169">
        <f t="shared" si="23"/>
        <v>519</v>
      </c>
      <c r="N74" s="169">
        <f t="shared" si="23"/>
        <v>98</v>
      </c>
      <c r="O74" s="174">
        <f>SUM(O73+O53)</f>
        <v>95</v>
      </c>
      <c r="P74" s="174">
        <f>SUM(P73+P53)</f>
        <v>367</v>
      </c>
      <c r="Q74" s="175">
        <f>SUM(Q73+Q53)</f>
        <v>569</v>
      </c>
      <c r="R74" s="176">
        <f>R73+R53</f>
        <v>841</v>
      </c>
      <c r="S74" s="176">
        <f>S73+S53</f>
        <v>743</v>
      </c>
      <c r="T74" s="176">
        <f>T73+T53</f>
        <v>575</v>
      </c>
      <c r="U74" s="177">
        <f>U53+U73</f>
        <v>615</v>
      </c>
      <c r="V74" s="356">
        <f>V73+V53</f>
        <v>842</v>
      </c>
      <c r="X74" s="53"/>
      <c r="Y74" s="52"/>
    </row>
    <row r="75" spans="1:25" ht="23.45" customHeight="1" thickBot="1" x14ac:dyDescent="0.25">
      <c r="E75" s="100"/>
      <c r="G75" s="63"/>
      <c r="J75" s="62"/>
      <c r="K75" s="62"/>
      <c r="L75" s="62"/>
    </row>
    <row r="76" spans="1:25" ht="23.45" customHeight="1" thickTop="1" x14ac:dyDescent="0.2">
      <c r="E76" s="100"/>
    </row>
    <row r="77" spans="1:25" ht="23.45" customHeight="1" x14ac:dyDescent="0.2">
      <c r="E77" s="100"/>
    </row>
    <row r="78" spans="1:25" ht="23.45" customHeight="1" x14ac:dyDescent="0.2">
      <c r="E78" s="100"/>
    </row>
    <row r="79" spans="1:25" ht="23.45" customHeight="1" x14ac:dyDescent="0.2">
      <c r="E79" s="100"/>
    </row>
    <row r="80" spans="1:25" ht="23.45" customHeight="1" x14ac:dyDescent="0.2">
      <c r="D80" s="106"/>
      <c r="E80" s="100"/>
    </row>
    <row r="81" spans="4:22" ht="23.45" customHeight="1" x14ac:dyDescent="0.2">
      <c r="E81" s="100"/>
    </row>
    <row r="82" spans="4:22" ht="23.45" customHeight="1" x14ac:dyDescent="0.2">
      <c r="E82" s="100"/>
    </row>
    <row r="83" spans="4:22" ht="23.45" customHeight="1" x14ac:dyDescent="0.2">
      <c r="D83" s="1"/>
      <c r="E83" s="100"/>
      <c r="F83" s="1"/>
      <c r="S83" s="1"/>
      <c r="T83" s="1"/>
      <c r="U83" s="1"/>
      <c r="V83" s="1"/>
    </row>
    <row r="84" spans="4:22" ht="23.45" customHeight="1" x14ac:dyDescent="0.2">
      <c r="D84" s="1"/>
      <c r="E84" s="100"/>
      <c r="F84" s="1"/>
      <c r="S84" s="1"/>
      <c r="T84" s="1"/>
      <c r="U84" s="1"/>
      <c r="V84" s="1"/>
    </row>
    <row r="85" spans="4:22" ht="23.45" customHeight="1" x14ac:dyDescent="0.2">
      <c r="D85" s="1"/>
      <c r="E85" s="100"/>
      <c r="F85" s="1"/>
      <c r="S85" s="1"/>
      <c r="T85" s="1"/>
      <c r="U85" s="1"/>
      <c r="V85" s="1"/>
    </row>
    <row r="86" spans="4:22" ht="23.45" customHeight="1" x14ac:dyDescent="0.2">
      <c r="D86" s="1"/>
      <c r="E86" s="100"/>
      <c r="F86" s="1"/>
      <c r="S86" s="1"/>
      <c r="T86" s="1"/>
      <c r="U86" s="1"/>
      <c r="V86" s="1"/>
    </row>
    <row r="87" spans="4:22" ht="23.45" customHeight="1" x14ac:dyDescent="0.2">
      <c r="D87" s="1"/>
      <c r="E87" s="100"/>
      <c r="F87" s="1"/>
      <c r="S87" s="1"/>
      <c r="T87" s="1"/>
      <c r="U87" s="1"/>
      <c r="V87" s="1"/>
    </row>
    <row r="88" spans="4:22" ht="23.45" customHeight="1" x14ac:dyDescent="0.2">
      <c r="D88" s="1"/>
      <c r="E88" s="100"/>
      <c r="F88" s="1"/>
      <c r="S88" s="1"/>
      <c r="T88" s="1"/>
      <c r="U88" s="1"/>
      <c r="V88" s="1"/>
    </row>
    <row r="89" spans="4:22" ht="23.45" customHeight="1" x14ac:dyDescent="0.2">
      <c r="D89" s="1"/>
      <c r="E89" s="100"/>
      <c r="F89" s="1"/>
      <c r="S89" s="1"/>
      <c r="T89" s="1"/>
      <c r="U89" s="1"/>
      <c r="V89" s="1"/>
    </row>
    <row r="90" spans="4:22" ht="23.45" customHeight="1" x14ac:dyDescent="0.2">
      <c r="D90" s="1"/>
      <c r="E90" s="100"/>
      <c r="F90" s="1"/>
      <c r="S90" s="1"/>
      <c r="T90" s="1"/>
      <c r="U90" s="1"/>
      <c r="V90" s="1"/>
    </row>
    <row r="91" spans="4:22" ht="23.45" customHeight="1" x14ac:dyDescent="0.2">
      <c r="D91" s="1"/>
      <c r="E91" s="100"/>
      <c r="F91" s="1"/>
      <c r="S91" s="1"/>
      <c r="T91" s="1"/>
      <c r="U91" s="1"/>
      <c r="V91" s="1"/>
    </row>
    <row r="92" spans="4:22" ht="23.45" customHeight="1" x14ac:dyDescent="0.2">
      <c r="D92" s="1"/>
      <c r="E92" s="100"/>
      <c r="F92" s="1"/>
      <c r="S92" s="1"/>
      <c r="T92" s="1"/>
      <c r="U92" s="1"/>
      <c r="V92" s="1"/>
    </row>
    <row r="93" spans="4:22" ht="23.45" customHeight="1" x14ac:dyDescent="0.2">
      <c r="D93" s="1"/>
      <c r="E93" s="100"/>
      <c r="F93" s="1"/>
      <c r="S93" s="1"/>
      <c r="T93" s="1"/>
      <c r="U93" s="1"/>
      <c r="V93" s="1"/>
    </row>
    <row r="94" spans="4:22" ht="23.45" customHeight="1" x14ac:dyDescent="0.2">
      <c r="D94" s="1"/>
      <c r="E94" s="100"/>
      <c r="F94" s="1"/>
      <c r="S94" s="1"/>
      <c r="T94" s="1"/>
      <c r="U94" s="1"/>
      <c r="V94" s="1"/>
    </row>
    <row r="95" spans="4:22" ht="23.45" customHeight="1" x14ac:dyDescent="0.2">
      <c r="D95" s="1"/>
      <c r="E95" s="100"/>
      <c r="F95" s="1"/>
      <c r="S95" s="1"/>
      <c r="T95" s="1"/>
      <c r="U95" s="1"/>
      <c r="V95" s="1"/>
    </row>
    <row r="96" spans="4:22" ht="23.45" customHeight="1" x14ac:dyDescent="0.2">
      <c r="D96" s="1"/>
      <c r="E96" s="100"/>
      <c r="F96" s="1"/>
      <c r="S96" s="1"/>
      <c r="T96" s="1"/>
      <c r="U96" s="1"/>
      <c r="V96" s="1"/>
    </row>
    <row r="97" spans="5:5" s="1" customFormat="1" ht="23.45" customHeight="1" x14ac:dyDescent="0.2">
      <c r="E97" s="100"/>
    </row>
    <row r="98" spans="5:5" s="1" customFormat="1" ht="23.45" customHeight="1" x14ac:dyDescent="0.2">
      <c r="E98" s="100"/>
    </row>
    <row r="99" spans="5:5" s="1" customFormat="1" ht="23.45" customHeight="1" x14ac:dyDescent="0.2">
      <c r="E99" s="100"/>
    </row>
    <row r="100" spans="5:5" s="1" customFormat="1" ht="23.45" customHeight="1" x14ac:dyDescent="0.2">
      <c r="E100" s="100"/>
    </row>
    <row r="101" spans="5:5" s="1" customFormat="1" ht="23.45" customHeight="1" x14ac:dyDescent="0.2">
      <c r="E101" s="100"/>
    </row>
    <row r="102" spans="5:5" s="1" customFormat="1" ht="23.45" customHeight="1" x14ac:dyDescent="0.2">
      <c r="E102" s="100"/>
    </row>
  </sheetData>
  <sortState xmlns:xlrd2="http://schemas.microsoft.com/office/spreadsheetml/2017/richdata2" ref="A6:Y52">
    <sortCondition ref="E6:E52"/>
  </sortState>
  <phoneticPr fontId="12" type="noConversion"/>
  <pageMargins left="0.7" right="0.7" top="0.5" bottom="0.25" header="0.05" footer="0.05"/>
  <pageSetup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 NOEL</dc:creator>
  <cp:lastModifiedBy>ChardonJulie</cp:lastModifiedBy>
  <cp:lastPrinted>2022-04-29T12:45:28Z</cp:lastPrinted>
  <dcterms:created xsi:type="dcterms:W3CDTF">2019-10-15T10:53:55Z</dcterms:created>
  <dcterms:modified xsi:type="dcterms:W3CDTF">2022-04-29T17:59:11Z</dcterms:modified>
</cp:coreProperties>
</file>